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2025\AD_TDS\AD\AD_PE_NEM_GASTRO_HTS\DOTAZY_VYBERKO\250327_EI\SOUPIS_PRACI\"/>
    </mc:Choice>
  </mc:AlternateContent>
  <xr:revisionPtr revIDLastSave="0" documentId="13_ncr:1_{7928A352-D62F-41DE-896F-CEB4975D573F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VV+ROZPOČET" sheetId="2" r:id="rId1"/>
  </sheets>
  <definedNames>
    <definedName name="_xlnm.Print_Area" localSheetId="0">'VV+ROZPOČET'!$D$4:$M$590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0" i="2" l="1"/>
  <c r="J120" i="2"/>
  <c r="L119" i="2"/>
  <c r="J119" i="2"/>
  <c r="J300" i="2"/>
  <c r="M120" i="2" l="1"/>
  <c r="M119" i="2"/>
  <c r="L582" i="2"/>
  <c r="J582" i="2"/>
  <c r="L583" i="2"/>
  <c r="J583" i="2"/>
  <c r="J584" i="2"/>
  <c r="L585" i="2"/>
  <c r="J585" i="2"/>
  <c r="L586" i="2"/>
  <c r="J586" i="2"/>
  <c r="L587" i="2"/>
  <c r="J587" i="2"/>
  <c r="M587" i="2" s="1"/>
  <c r="L588" i="2"/>
  <c r="J588" i="2"/>
  <c r="L589" i="2"/>
  <c r="J589" i="2"/>
  <c r="M589" i="2" l="1"/>
  <c r="M585" i="2"/>
  <c r="M583" i="2"/>
  <c r="M584" i="2"/>
  <c r="M582" i="2"/>
  <c r="M588" i="2"/>
  <c r="M586" i="2"/>
  <c r="J174" i="2"/>
  <c r="L174" i="2"/>
  <c r="J372" i="2"/>
  <c r="L135" i="2"/>
  <c r="J135" i="2"/>
  <c r="L95" i="2"/>
  <c r="J95" i="2"/>
  <c r="L105" i="2"/>
  <c r="J105" i="2"/>
  <c r="M372" i="2" l="1"/>
  <c r="M95" i="2"/>
  <c r="M174" i="2"/>
  <c r="M105" i="2"/>
  <c r="M135" i="2"/>
  <c r="L118" i="2" l="1"/>
  <c r="J118" i="2"/>
  <c r="H44" i="2"/>
  <c r="J44" i="2" s="1"/>
  <c r="L45" i="2"/>
  <c r="J45" i="2"/>
  <c r="L127" i="2"/>
  <c r="J127" i="2"/>
  <c r="L547" i="2"/>
  <c r="L550" i="2"/>
  <c r="L551" i="2"/>
  <c r="L553" i="2"/>
  <c r="L555" i="2"/>
  <c r="L559" i="2"/>
  <c r="J547" i="2"/>
  <c r="J550" i="2"/>
  <c r="J551" i="2"/>
  <c r="J553" i="2"/>
  <c r="J555" i="2"/>
  <c r="J559" i="2"/>
  <c r="J560" i="2"/>
  <c r="L563" i="2"/>
  <c r="L565" i="2"/>
  <c r="J565" i="2"/>
  <c r="J570" i="2"/>
  <c r="J563" i="2"/>
  <c r="J576" i="2"/>
  <c r="L580" i="2"/>
  <c r="L579" i="2"/>
  <c r="L578" i="2"/>
  <c r="M578" i="2" l="1"/>
  <c r="M127" i="2"/>
  <c r="L44" i="2"/>
  <c r="M44" i="2" s="1"/>
  <c r="M45" i="2"/>
  <c r="M547" i="2"/>
  <c r="M118" i="2"/>
  <c r="M553" i="2"/>
  <c r="M570" i="2"/>
  <c r="M551" i="2"/>
  <c r="M550" i="2"/>
  <c r="M555" i="2"/>
  <c r="M559" i="2"/>
  <c r="M560" i="2"/>
  <c r="M563" i="2"/>
  <c r="M565" i="2"/>
  <c r="M579" i="2"/>
  <c r="M576" i="2"/>
  <c r="M580" i="2"/>
  <c r="H564" i="2" l="1"/>
  <c r="H562" i="2"/>
  <c r="H566" i="2"/>
  <c r="H567" i="2"/>
  <c r="H569" i="2"/>
  <c r="H568" i="2"/>
  <c r="J541" i="2"/>
  <c r="M541" i="2" s="1"/>
  <c r="J534" i="2"/>
  <c r="M534" i="2" s="1"/>
  <c r="J528" i="2"/>
  <c r="M528" i="2" s="1"/>
  <c r="J522" i="2"/>
  <c r="M522" i="2" s="1"/>
  <c r="J516" i="2"/>
  <c r="M516" i="2" s="1"/>
  <c r="J544" i="2"/>
  <c r="M544" i="2" s="1"/>
  <c r="J539" i="2"/>
  <c r="M539" i="2" s="1"/>
  <c r="J532" i="2"/>
  <c r="M532" i="2" s="1"/>
  <c r="J526" i="2"/>
  <c r="M526" i="2" s="1"/>
  <c r="J520" i="2"/>
  <c r="M520" i="2" s="1"/>
  <c r="H548" i="2"/>
  <c r="H557" i="2"/>
  <c r="H558" i="2"/>
  <c r="H556" i="2"/>
  <c r="H575" i="2"/>
  <c r="L575" i="2" s="1"/>
  <c r="L574" i="2"/>
  <c r="J574" i="2"/>
  <c r="H552" i="2"/>
  <c r="H546" i="2"/>
  <c r="H554" i="2"/>
  <c r="H573" i="2"/>
  <c r="L573" i="2" s="1"/>
  <c r="L572" i="2"/>
  <c r="J572" i="2"/>
  <c r="L543" i="2"/>
  <c r="J543" i="2"/>
  <c r="L542" i="2"/>
  <c r="J542" i="2"/>
  <c r="L538" i="2"/>
  <c r="J538" i="2"/>
  <c r="L535" i="2"/>
  <c r="J535" i="2"/>
  <c r="L529" i="2"/>
  <c r="J529" i="2"/>
  <c r="L537" i="2"/>
  <c r="J537" i="2"/>
  <c r="L536" i="2"/>
  <c r="J536" i="2"/>
  <c r="L531" i="2"/>
  <c r="J531" i="2"/>
  <c r="L530" i="2"/>
  <c r="J530" i="2"/>
  <c r="L525" i="2"/>
  <c r="J525" i="2"/>
  <c r="L524" i="2"/>
  <c r="J524" i="2"/>
  <c r="L523" i="2"/>
  <c r="J523" i="2"/>
  <c r="L517" i="2"/>
  <c r="J517" i="2"/>
  <c r="L519" i="2"/>
  <c r="J519" i="2"/>
  <c r="L518" i="2"/>
  <c r="J518" i="2"/>
  <c r="J121" i="2"/>
  <c r="J122" i="2"/>
  <c r="J123" i="2"/>
  <c r="J124" i="2"/>
  <c r="J125" i="2"/>
  <c r="L122" i="2"/>
  <c r="L123" i="2"/>
  <c r="L124" i="2"/>
  <c r="L125" i="2"/>
  <c r="L121" i="2"/>
  <c r="H126" i="2"/>
  <c r="L126" i="2" s="1"/>
  <c r="L85" i="2"/>
  <c r="L86" i="2"/>
  <c r="L87" i="2"/>
  <c r="L88" i="2"/>
  <c r="L89" i="2"/>
  <c r="L90" i="2"/>
  <c r="L91" i="2"/>
  <c r="L92" i="2"/>
  <c r="L93" i="2"/>
  <c r="L94" i="2"/>
  <c r="L96" i="2"/>
  <c r="L97" i="2"/>
  <c r="L98" i="2"/>
  <c r="L99" i="2"/>
  <c r="L100" i="2"/>
  <c r="L101" i="2"/>
  <c r="L102" i="2"/>
  <c r="L103" i="2"/>
  <c r="L104" i="2"/>
  <c r="L106" i="2"/>
  <c r="L107" i="2"/>
  <c r="L108" i="2"/>
  <c r="L109" i="2"/>
  <c r="L110" i="2"/>
  <c r="L111" i="2"/>
  <c r="L112" i="2"/>
  <c r="L115" i="2"/>
  <c r="L116" i="2"/>
  <c r="L117" i="2"/>
  <c r="L128" i="2"/>
  <c r="J85" i="2"/>
  <c r="J86" i="2"/>
  <c r="J87" i="2"/>
  <c r="J88" i="2"/>
  <c r="J89" i="2"/>
  <c r="J90" i="2"/>
  <c r="J91" i="2"/>
  <c r="J92" i="2"/>
  <c r="J93" i="2"/>
  <c r="J94" i="2"/>
  <c r="J96" i="2"/>
  <c r="J97" i="2"/>
  <c r="J98" i="2"/>
  <c r="J99" i="2"/>
  <c r="J100" i="2"/>
  <c r="J101" i="2"/>
  <c r="J102" i="2"/>
  <c r="J103" i="2"/>
  <c r="J104" i="2"/>
  <c r="J106" i="2"/>
  <c r="J107" i="2"/>
  <c r="J108" i="2"/>
  <c r="J109" i="2"/>
  <c r="J110" i="2"/>
  <c r="J111" i="2"/>
  <c r="J112" i="2"/>
  <c r="J115" i="2"/>
  <c r="J116" i="2"/>
  <c r="J117" i="2"/>
  <c r="J128" i="2"/>
  <c r="H114" i="2"/>
  <c r="J114" i="2" s="1"/>
  <c r="H113" i="2"/>
  <c r="J113" i="2" s="1"/>
  <c r="J504" i="2"/>
  <c r="M504" i="2" s="1"/>
  <c r="L503" i="2"/>
  <c r="J491" i="2"/>
  <c r="L491" i="2"/>
  <c r="J497" i="2"/>
  <c r="L497" i="2"/>
  <c r="M537" i="2" l="1"/>
  <c r="M535" i="2"/>
  <c r="M538" i="2"/>
  <c r="J554" i="2"/>
  <c r="L554" i="2"/>
  <c r="L558" i="2"/>
  <c r="J558" i="2"/>
  <c r="L557" i="2"/>
  <c r="J557" i="2"/>
  <c r="J548" i="2"/>
  <c r="L548" i="2"/>
  <c r="M536" i="2"/>
  <c r="J552" i="2"/>
  <c r="L552" i="2"/>
  <c r="L556" i="2"/>
  <c r="J556" i="2"/>
  <c r="J568" i="2"/>
  <c r="L568" i="2"/>
  <c r="J569" i="2"/>
  <c r="L569" i="2"/>
  <c r="J566" i="2"/>
  <c r="L566" i="2"/>
  <c r="L562" i="2"/>
  <c r="J562" i="2"/>
  <c r="J567" i="2"/>
  <c r="L567" i="2"/>
  <c r="J564" i="2"/>
  <c r="L564" i="2"/>
  <c r="M574" i="2"/>
  <c r="H549" i="2"/>
  <c r="M543" i="2"/>
  <c r="J575" i="2"/>
  <c r="M575" i="2" s="1"/>
  <c r="M572" i="2"/>
  <c r="J573" i="2"/>
  <c r="M573" i="2" s="1"/>
  <c r="J546" i="2"/>
  <c r="L546" i="2"/>
  <c r="M517" i="2"/>
  <c r="M523" i="2"/>
  <c r="M524" i="2"/>
  <c r="M529" i="2"/>
  <c r="M542" i="2"/>
  <c r="M525" i="2"/>
  <c r="M531" i="2"/>
  <c r="M530" i="2"/>
  <c r="M519" i="2"/>
  <c r="M518" i="2"/>
  <c r="J126" i="2"/>
  <c r="M126" i="2" s="1"/>
  <c r="M125" i="2"/>
  <c r="M124" i="2"/>
  <c r="M123" i="2"/>
  <c r="M122" i="2"/>
  <c r="M121" i="2"/>
  <c r="M128" i="2"/>
  <c r="L114" i="2"/>
  <c r="M114" i="2" s="1"/>
  <c r="L113" i="2"/>
  <c r="M113" i="2" s="1"/>
  <c r="M111" i="2"/>
  <c r="M117" i="2"/>
  <c r="M116" i="2"/>
  <c r="M115" i="2"/>
  <c r="M112" i="2"/>
  <c r="M110" i="2"/>
  <c r="M109" i="2"/>
  <c r="M108" i="2"/>
  <c r="M107" i="2"/>
  <c r="M106" i="2"/>
  <c r="M104" i="2"/>
  <c r="M103" i="2"/>
  <c r="M102" i="2"/>
  <c r="M101" i="2"/>
  <c r="M100" i="2"/>
  <c r="M99" i="2"/>
  <c r="M98" i="2"/>
  <c r="M97" i="2"/>
  <c r="M96" i="2"/>
  <c r="M94" i="2"/>
  <c r="M93" i="2"/>
  <c r="M92" i="2"/>
  <c r="M91" i="2"/>
  <c r="M90" i="2"/>
  <c r="M89" i="2"/>
  <c r="M88" i="2"/>
  <c r="M87" i="2"/>
  <c r="M86" i="2"/>
  <c r="M85" i="2"/>
  <c r="M491" i="2"/>
  <c r="M503" i="2"/>
  <c r="M497" i="2"/>
  <c r="L492" i="2"/>
  <c r="L493" i="2"/>
  <c r="L494" i="2"/>
  <c r="L495" i="2"/>
  <c r="L496" i="2"/>
  <c r="L498" i="2"/>
  <c r="L499" i="2"/>
  <c r="L501" i="2"/>
  <c r="J492" i="2"/>
  <c r="J478" i="2"/>
  <c r="J479" i="2"/>
  <c r="L479" i="2"/>
  <c r="L478" i="2"/>
  <c r="L490" i="2"/>
  <c r="J490" i="2"/>
  <c r="J493" i="2"/>
  <c r="J494" i="2"/>
  <c r="J495" i="2"/>
  <c r="J496" i="2"/>
  <c r="J498" i="2"/>
  <c r="J499" i="2"/>
  <c r="J501" i="2"/>
  <c r="H502" i="2"/>
  <c r="L502" i="2" s="1"/>
  <c r="H500" i="2"/>
  <c r="L500" i="2" s="1"/>
  <c r="L482" i="2"/>
  <c r="J482" i="2"/>
  <c r="M556" i="2" l="1"/>
  <c r="M564" i="2"/>
  <c r="M567" i="2"/>
  <c r="M558" i="2"/>
  <c r="M566" i="2"/>
  <c r="M557" i="2"/>
  <c r="M554" i="2"/>
  <c r="M568" i="2"/>
  <c r="J549" i="2"/>
  <c r="L549" i="2"/>
  <c r="M552" i="2"/>
  <c r="M548" i="2"/>
  <c r="M569" i="2"/>
  <c r="M562" i="2"/>
  <c r="M546" i="2"/>
  <c r="M482" i="2"/>
  <c r="M478" i="2"/>
  <c r="M479" i="2"/>
  <c r="M498" i="2"/>
  <c r="M490" i="2"/>
  <c r="M499" i="2"/>
  <c r="M493" i="2"/>
  <c r="M495" i="2"/>
  <c r="M494" i="2"/>
  <c r="M496" i="2"/>
  <c r="M501" i="2"/>
  <c r="M492" i="2"/>
  <c r="J500" i="2"/>
  <c r="M500" i="2" s="1"/>
  <c r="J502" i="2"/>
  <c r="M502" i="2" s="1"/>
  <c r="L447" i="2"/>
  <c r="J447" i="2"/>
  <c r="L438" i="2"/>
  <c r="L440" i="2"/>
  <c r="L441" i="2"/>
  <c r="L442" i="2"/>
  <c r="L443" i="2"/>
  <c r="L444" i="2"/>
  <c r="L445" i="2"/>
  <c r="L446" i="2"/>
  <c r="J438" i="2"/>
  <c r="J439" i="2"/>
  <c r="J440" i="2"/>
  <c r="J441" i="2"/>
  <c r="J442" i="2"/>
  <c r="J443" i="2"/>
  <c r="J444" i="2"/>
  <c r="J445" i="2"/>
  <c r="J446" i="2"/>
  <c r="J448" i="2"/>
  <c r="M448" i="2" s="1"/>
  <c r="L411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L458" i="2"/>
  <c r="L459" i="2"/>
  <c r="L452" i="2"/>
  <c r="L453" i="2"/>
  <c r="L450" i="2"/>
  <c r="L456" i="2"/>
  <c r="J450" i="2"/>
  <c r="J451" i="2"/>
  <c r="J452" i="2"/>
  <c r="J453" i="2"/>
  <c r="J454" i="2"/>
  <c r="J456" i="2"/>
  <c r="J457" i="2"/>
  <c r="J458" i="2"/>
  <c r="J459" i="2"/>
  <c r="J460" i="2"/>
  <c r="J373" i="2"/>
  <c r="M373" i="2" s="1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52" i="2"/>
  <c r="L368" i="2"/>
  <c r="L369" i="2"/>
  <c r="L370" i="2"/>
  <c r="L371" i="2"/>
  <c r="L374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4" i="2"/>
  <c r="J375" i="2"/>
  <c r="J180" i="2"/>
  <c r="L130" i="2"/>
  <c r="L131" i="2"/>
  <c r="L132" i="2"/>
  <c r="L133" i="2"/>
  <c r="L134" i="2"/>
  <c r="L136" i="2"/>
  <c r="L137" i="2"/>
  <c r="L138" i="2"/>
  <c r="L139" i="2"/>
  <c r="L140" i="2"/>
  <c r="L141" i="2"/>
  <c r="L142" i="2"/>
  <c r="L143" i="2"/>
  <c r="L144" i="2"/>
  <c r="L145" i="2"/>
  <c r="L152" i="2"/>
  <c r="L176" i="2"/>
  <c r="L177" i="2"/>
  <c r="L178" i="2"/>
  <c r="L179" i="2"/>
  <c r="J130" i="2"/>
  <c r="J131" i="2"/>
  <c r="J132" i="2"/>
  <c r="J133" i="2"/>
  <c r="J134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5" i="2"/>
  <c r="J176" i="2"/>
  <c r="J177" i="2"/>
  <c r="J178" i="2"/>
  <c r="J179" i="2"/>
  <c r="J181" i="2"/>
  <c r="L377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L300" i="2"/>
  <c r="M300" i="2" s="1"/>
  <c r="L275" i="2"/>
  <c r="L290" i="2"/>
  <c r="L291" i="2"/>
  <c r="L292" i="2"/>
  <c r="L293" i="2"/>
  <c r="L294" i="2"/>
  <c r="L295" i="2"/>
  <c r="L296" i="2"/>
  <c r="L297" i="2"/>
  <c r="L298" i="2"/>
  <c r="L299" i="2"/>
  <c r="L301" i="2"/>
  <c r="L302" i="2"/>
  <c r="L303" i="2"/>
  <c r="L304" i="2"/>
  <c r="L305" i="2"/>
  <c r="L306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1" i="2"/>
  <c r="J302" i="2"/>
  <c r="J303" i="2"/>
  <c r="J304" i="2"/>
  <c r="J305" i="2"/>
  <c r="J306" i="2"/>
  <c r="J307" i="2"/>
  <c r="L256" i="2"/>
  <c r="L266" i="2"/>
  <c r="L267" i="2"/>
  <c r="L268" i="2"/>
  <c r="L269" i="2"/>
  <c r="L270" i="2"/>
  <c r="L271" i="2"/>
  <c r="L272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54" i="2"/>
  <c r="L235" i="2"/>
  <c r="L245" i="2"/>
  <c r="L246" i="2"/>
  <c r="L247" i="2"/>
  <c r="L248" i="2"/>
  <c r="L249" i="2"/>
  <c r="L250" i="2"/>
  <c r="L251" i="2"/>
  <c r="L252" i="2"/>
  <c r="L253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M549" i="2" l="1"/>
  <c r="M288" i="2"/>
  <c r="M459" i="2"/>
  <c r="M301" i="2"/>
  <c r="M460" i="2"/>
  <c r="M447" i="2"/>
  <c r="M439" i="2"/>
  <c r="M422" i="2"/>
  <c r="M414" i="2"/>
  <c r="M438" i="2"/>
  <c r="M446" i="2"/>
  <c r="M445" i="2"/>
  <c r="M444" i="2"/>
  <c r="M443" i="2"/>
  <c r="M442" i="2"/>
  <c r="M441" i="2"/>
  <c r="M440" i="2"/>
  <c r="M436" i="2"/>
  <c r="M433" i="2"/>
  <c r="M435" i="2"/>
  <c r="M419" i="2"/>
  <c r="M428" i="2"/>
  <c r="M420" i="2"/>
  <c r="M412" i="2"/>
  <c r="M432" i="2"/>
  <c r="M424" i="2"/>
  <c r="M416" i="2"/>
  <c r="M434" i="2"/>
  <c r="M426" i="2"/>
  <c r="M418" i="2"/>
  <c r="M423" i="2"/>
  <c r="M415" i="2"/>
  <c r="M417" i="2"/>
  <c r="M421" i="2"/>
  <c r="M413" i="2"/>
  <c r="M431" i="2"/>
  <c r="M430" i="2"/>
  <c r="M429" i="2"/>
  <c r="M427" i="2"/>
  <c r="M411" i="2"/>
  <c r="M425" i="2"/>
  <c r="M451" i="2"/>
  <c r="M454" i="2"/>
  <c r="M457" i="2"/>
  <c r="M452" i="2"/>
  <c r="M458" i="2"/>
  <c r="M456" i="2"/>
  <c r="M450" i="2"/>
  <c r="M453" i="2"/>
  <c r="M374" i="2"/>
  <c r="M367" i="2"/>
  <c r="M359" i="2"/>
  <c r="M351" i="2"/>
  <c r="M343" i="2"/>
  <c r="M335" i="2"/>
  <c r="M319" i="2"/>
  <c r="M311" i="2"/>
  <c r="M365" i="2"/>
  <c r="M357" i="2"/>
  <c r="M349" i="2"/>
  <c r="M341" i="2"/>
  <c r="M333" i="2"/>
  <c r="M317" i="2"/>
  <c r="M360" i="2"/>
  <c r="M352" i="2"/>
  <c r="M344" i="2"/>
  <c r="M336" i="2"/>
  <c r="M375" i="2"/>
  <c r="M361" i="2"/>
  <c r="M345" i="2"/>
  <c r="M337" i="2"/>
  <c r="M364" i="2"/>
  <c r="M356" i="2"/>
  <c r="M348" i="2"/>
  <c r="M340" i="2"/>
  <c r="M353" i="2"/>
  <c r="M329" i="2"/>
  <c r="M321" i="2"/>
  <c r="M313" i="2"/>
  <c r="M366" i="2"/>
  <c r="M358" i="2"/>
  <c r="M350" i="2"/>
  <c r="M342" i="2"/>
  <c r="M334" i="2"/>
  <c r="M310" i="2"/>
  <c r="M368" i="2"/>
  <c r="M328" i="2"/>
  <c r="M371" i="2"/>
  <c r="M363" i="2"/>
  <c r="M355" i="2"/>
  <c r="M347" i="2"/>
  <c r="M339" i="2"/>
  <c r="M331" i="2"/>
  <c r="M323" i="2"/>
  <c r="M315" i="2"/>
  <c r="M312" i="2"/>
  <c r="M370" i="2"/>
  <c r="M362" i="2"/>
  <c r="M354" i="2"/>
  <c r="M346" i="2"/>
  <c r="M338" i="2"/>
  <c r="M322" i="2"/>
  <c r="M320" i="2"/>
  <c r="M369" i="2"/>
  <c r="M332" i="2"/>
  <c r="M330" i="2"/>
  <c r="M327" i="2"/>
  <c r="M326" i="2"/>
  <c r="M325" i="2"/>
  <c r="M324" i="2"/>
  <c r="M318" i="2"/>
  <c r="M316" i="2"/>
  <c r="M314" i="2"/>
  <c r="M309" i="2"/>
  <c r="M169" i="2"/>
  <c r="M161" i="2"/>
  <c r="M153" i="2"/>
  <c r="M175" i="2"/>
  <c r="M166" i="2"/>
  <c r="M158" i="2"/>
  <c r="M150" i="2"/>
  <c r="M133" i="2"/>
  <c r="M181" i="2"/>
  <c r="M171" i="2"/>
  <c r="M163" i="2"/>
  <c r="M155" i="2"/>
  <c r="M147" i="2"/>
  <c r="M173" i="2"/>
  <c r="M165" i="2"/>
  <c r="M157" i="2"/>
  <c r="M149" i="2"/>
  <c r="M167" i="2"/>
  <c r="M159" i="2"/>
  <c r="M151" i="2"/>
  <c r="M168" i="2"/>
  <c r="M160" i="2"/>
  <c r="M152" i="2"/>
  <c r="M280" i="2"/>
  <c r="M180" i="2"/>
  <c r="M179" i="2"/>
  <c r="M170" i="2"/>
  <c r="M162" i="2"/>
  <c r="M154" i="2"/>
  <c r="M146" i="2"/>
  <c r="M138" i="2"/>
  <c r="M172" i="2"/>
  <c r="M164" i="2"/>
  <c r="M156" i="2"/>
  <c r="M148" i="2"/>
  <c r="M141" i="2"/>
  <c r="M132" i="2"/>
  <c r="M177" i="2"/>
  <c r="M176" i="2"/>
  <c r="M140" i="2"/>
  <c r="M131" i="2"/>
  <c r="M386" i="2"/>
  <c r="M378" i="2"/>
  <c r="M139" i="2"/>
  <c r="M130" i="2"/>
  <c r="M178" i="2"/>
  <c r="M145" i="2"/>
  <c r="M137" i="2"/>
  <c r="M144" i="2"/>
  <c r="M136" i="2"/>
  <c r="M143" i="2"/>
  <c r="M134" i="2"/>
  <c r="M142" i="2"/>
  <c r="M289" i="2"/>
  <c r="M281" i="2"/>
  <c r="M388" i="2"/>
  <c r="M380" i="2"/>
  <c r="M409" i="2"/>
  <c r="M401" i="2"/>
  <c r="M385" i="2"/>
  <c r="M407" i="2"/>
  <c r="M383" i="2"/>
  <c r="M403" i="2"/>
  <c r="M387" i="2"/>
  <c r="M379" i="2"/>
  <c r="M389" i="2"/>
  <c r="M381" i="2"/>
  <c r="M406" i="2"/>
  <c r="M398" i="2"/>
  <c r="M390" i="2"/>
  <c r="M382" i="2"/>
  <c r="M384" i="2"/>
  <c r="M404" i="2"/>
  <c r="M396" i="2"/>
  <c r="M395" i="2"/>
  <c r="M408" i="2"/>
  <c r="M405" i="2"/>
  <c r="M397" i="2"/>
  <c r="M402" i="2"/>
  <c r="M394" i="2"/>
  <c r="M393" i="2"/>
  <c r="M377" i="2"/>
  <c r="M400" i="2"/>
  <c r="M392" i="2"/>
  <c r="M399" i="2"/>
  <c r="M391" i="2"/>
  <c r="M277" i="2"/>
  <c r="M285" i="2"/>
  <c r="M287" i="2"/>
  <c r="M286" i="2"/>
  <c r="M283" i="2"/>
  <c r="M279" i="2"/>
  <c r="M307" i="2"/>
  <c r="M276" i="2"/>
  <c r="M284" i="2"/>
  <c r="M278" i="2"/>
  <c r="M282" i="2"/>
  <c r="M275" i="2"/>
  <c r="M298" i="2"/>
  <c r="M290" i="2"/>
  <c r="M306" i="2"/>
  <c r="M297" i="2"/>
  <c r="M291" i="2"/>
  <c r="M304" i="2"/>
  <c r="M295" i="2"/>
  <c r="M296" i="2"/>
  <c r="M303" i="2"/>
  <c r="M294" i="2"/>
  <c r="M299" i="2"/>
  <c r="M302" i="2"/>
  <c r="M293" i="2"/>
  <c r="M292" i="2"/>
  <c r="M305" i="2"/>
  <c r="M273" i="2"/>
  <c r="M243" i="2"/>
  <c r="M263" i="2"/>
  <c r="M258" i="2"/>
  <c r="M235" i="2"/>
  <c r="M265" i="2"/>
  <c r="M257" i="2"/>
  <c r="M268" i="2"/>
  <c r="M260" i="2"/>
  <c r="M262" i="2"/>
  <c r="M259" i="2"/>
  <c r="M261" i="2"/>
  <c r="M270" i="2"/>
  <c r="M267" i="2"/>
  <c r="M264" i="2"/>
  <c r="M266" i="2"/>
  <c r="M272" i="2"/>
  <c r="M271" i="2"/>
  <c r="M269" i="2"/>
  <c r="M256" i="2"/>
  <c r="M254" i="2"/>
  <c r="M239" i="2"/>
  <c r="M238" i="2"/>
  <c r="M237" i="2"/>
  <c r="M244" i="2"/>
  <c r="M236" i="2"/>
  <c r="M241" i="2"/>
  <c r="M242" i="2"/>
  <c r="M240" i="2"/>
  <c r="M253" i="2"/>
  <c r="M252" i="2"/>
  <c r="M251" i="2"/>
  <c r="M250" i="2"/>
  <c r="M249" i="2"/>
  <c r="M248" i="2"/>
  <c r="M247" i="2"/>
  <c r="M246" i="2"/>
  <c r="M245" i="2"/>
  <c r="L211" i="2" l="1"/>
  <c r="L221" i="2"/>
  <c r="L222" i="2"/>
  <c r="L223" i="2"/>
  <c r="L224" i="2"/>
  <c r="L225" i="2"/>
  <c r="L226" i="2"/>
  <c r="L227" i="2"/>
  <c r="L228" i="2"/>
  <c r="L229" i="2"/>
  <c r="L230" i="2"/>
  <c r="L231" i="2"/>
  <c r="L232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L183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46" i="2"/>
  <c r="J43" i="2"/>
  <c r="L43" i="2"/>
  <c r="M220" i="2" l="1"/>
  <c r="M211" i="2"/>
  <c r="M219" i="2"/>
  <c r="M224" i="2"/>
  <c r="M233" i="2"/>
  <c r="M232" i="2"/>
  <c r="M231" i="2"/>
  <c r="M230" i="2"/>
  <c r="M229" i="2"/>
  <c r="M228" i="2"/>
  <c r="M227" i="2"/>
  <c r="M226" i="2"/>
  <c r="M225" i="2"/>
  <c r="M216" i="2"/>
  <c r="M222" i="2"/>
  <c r="M214" i="2"/>
  <c r="M221" i="2"/>
  <c r="M212" i="2"/>
  <c r="M218" i="2"/>
  <c r="M217" i="2"/>
  <c r="M223" i="2"/>
  <c r="M215" i="2"/>
  <c r="M213" i="2"/>
  <c r="M209" i="2"/>
  <c r="M208" i="2"/>
  <c r="M207" i="2"/>
  <c r="M199" i="2"/>
  <c r="M191" i="2"/>
  <c r="M183" i="2"/>
  <c r="M200" i="2"/>
  <c r="M192" i="2"/>
  <c r="M184" i="2"/>
  <c r="M202" i="2"/>
  <c r="M194" i="2"/>
  <c r="M186" i="2"/>
  <c r="M201" i="2"/>
  <c r="M193" i="2"/>
  <c r="M185" i="2"/>
  <c r="M206" i="2"/>
  <c r="M198" i="2"/>
  <c r="M190" i="2"/>
  <c r="M205" i="2"/>
  <c r="M197" i="2"/>
  <c r="M189" i="2"/>
  <c r="M204" i="2"/>
  <c r="M196" i="2"/>
  <c r="M188" i="2"/>
  <c r="M203" i="2"/>
  <c r="M195" i="2"/>
  <c r="M187" i="2"/>
  <c r="M46" i="2"/>
  <c r="M43" i="2"/>
  <c r="L35" i="2" l="1"/>
  <c r="L36" i="2"/>
  <c r="L37" i="2"/>
  <c r="L38" i="2"/>
  <c r="L39" i="2"/>
  <c r="L40" i="2"/>
  <c r="L41" i="2"/>
  <c r="L42" i="2"/>
  <c r="J35" i="2"/>
  <c r="J36" i="2"/>
  <c r="J37" i="2"/>
  <c r="J38" i="2"/>
  <c r="J39" i="2"/>
  <c r="J40" i="2"/>
  <c r="J41" i="2"/>
  <c r="J42" i="2"/>
  <c r="M42" i="2" l="1"/>
  <c r="M41" i="2"/>
  <c r="M40" i="2"/>
  <c r="M39" i="2"/>
  <c r="M38" i="2"/>
  <c r="M37" i="2"/>
  <c r="M36" i="2"/>
  <c r="M35" i="2"/>
  <c r="J68" i="2" l="1"/>
  <c r="M68" i="2" l="1"/>
  <c r="L48" i="2"/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70" i="2"/>
  <c r="L71" i="2"/>
  <c r="L72" i="2"/>
  <c r="L73" i="2"/>
  <c r="L74" i="2"/>
  <c r="L75" i="2"/>
  <c r="L76" i="2"/>
  <c r="L77" i="2"/>
  <c r="L78" i="2"/>
  <c r="L79" i="2"/>
  <c r="L80" i="2"/>
  <c r="L81" i="2"/>
  <c r="L84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80" i="2"/>
  <c r="L481" i="2"/>
  <c r="L483" i="2"/>
  <c r="L484" i="2"/>
  <c r="L485" i="2"/>
  <c r="L486" i="2"/>
  <c r="L487" i="2"/>
  <c r="L488" i="2"/>
  <c r="L506" i="2"/>
  <c r="L507" i="2"/>
  <c r="L508" i="2"/>
  <c r="L509" i="2"/>
  <c r="L511" i="2"/>
  <c r="L512" i="2"/>
  <c r="L513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4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80" i="2"/>
  <c r="J481" i="2"/>
  <c r="J483" i="2"/>
  <c r="J484" i="2"/>
  <c r="J485" i="2"/>
  <c r="J486" i="2"/>
  <c r="J487" i="2"/>
  <c r="J488" i="2"/>
  <c r="M512" i="2" l="1"/>
  <c r="M509" i="2"/>
  <c r="M483" i="2"/>
  <c r="M481" i="2"/>
  <c r="M486" i="2"/>
  <c r="M484" i="2"/>
  <c r="M480" i="2"/>
  <c r="M485" i="2"/>
  <c r="M27" i="2"/>
  <c r="M33" i="2"/>
  <c r="M25" i="2"/>
  <c r="M19" i="2"/>
  <c r="M17" i="2"/>
  <c r="M11" i="2"/>
  <c r="M488" i="2"/>
  <c r="M506" i="2"/>
  <c r="M487" i="2"/>
  <c r="M475" i="2"/>
  <c r="M467" i="2"/>
  <c r="M474" i="2"/>
  <c r="M466" i="2"/>
  <c r="M77" i="2"/>
  <c r="M513" i="2"/>
  <c r="M473" i="2"/>
  <c r="M465" i="2"/>
  <c r="M507" i="2"/>
  <c r="M476" i="2"/>
  <c r="M468" i="2"/>
  <c r="M84" i="2"/>
  <c r="M9" i="2"/>
  <c r="M78" i="2"/>
  <c r="M70" i="2"/>
  <c r="M62" i="2"/>
  <c r="M61" i="2"/>
  <c r="M470" i="2"/>
  <c r="M462" i="2"/>
  <c r="M82" i="2"/>
  <c r="M28" i="2"/>
  <c r="M20" i="2"/>
  <c r="M12" i="2"/>
  <c r="M511" i="2"/>
  <c r="M472" i="2"/>
  <c r="M464" i="2"/>
  <c r="M471" i="2"/>
  <c r="M463" i="2"/>
  <c r="M59" i="2"/>
  <c r="M16" i="2"/>
  <c r="M49" i="2"/>
  <c r="M51" i="2"/>
  <c r="M75" i="2"/>
  <c r="M50" i="2"/>
  <c r="M30" i="2"/>
  <c r="M22" i="2"/>
  <c r="M14" i="2"/>
  <c r="M477" i="2"/>
  <c r="M469" i="2"/>
  <c r="M81" i="2"/>
  <c r="M73" i="2"/>
  <c r="M65" i="2"/>
  <c r="M57" i="2"/>
  <c r="M76" i="2"/>
  <c r="M60" i="2"/>
  <c r="M32" i="2"/>
  <c r="M24" i="2"/>
  <c r="M29" i="2"/>
  <c r="M21" i="2"/>
  <c r="M13" i="2"/>
  <c r="M67" i="2"/>
  <c r="M31" i="2"/>
  <c r="M23" i="2"/>
  <c r="M15" i="2"/>
  <c r="M508" i="2"/>
  <c r="M66" i="2"/>
  <c r="M34" i="2"/>
  <c r="M26" i="2"/>
  <c r="M18" i="2"/>
  <c r="M10" i="2"/>
  <c r="M79" i="2"/>
  <c r="M80" i="2"/>
  <c r="M71" i="2"/>
  <c r="M63" i="2"/>
  <c r="M55" i="2"/>
  <c r="M54" i="2"/>
  <c r="M53" i="2"/>
  <c r="M52" i="2"/>
  <c r="M74" i="2"/>
  <c r="M58" i="2"/>
  <c r="M72" i="2"/>
  <c r="M64" i="2"/>
  <c r="M56" i="2"/>
  <c r="M48" i="2"/>
  <c r="L8" i="2"/>
  <c r="L590" i="2" s="1"/>
  <c r="J8" i="2"/>
  <c r="J590" i="2" s="1"/>
  <c r="M8" i="2" l="1"/>
  <c r="M590" i="2" s="1"/>
</calcChain>
</file>

<file path=xl/sharedStrings.xml><?xml version="1.0" encoding="utf-8"?>
<sst xmlns="http://schemas.openxmlformats.org/spreadsheetml/2006/main" count="1202" uniqueCount="390">
  <si>
    <t>P.Č</t>
  </si>
  <si>
    <t>Kód položky</t>
  </si>
  <si>
    <t>Popis</t>
  </si>
  <si>
    <t>MJ</t>
  </si>
  <si>
    <t>Množství celkem</t>
  </si>
  <si>
    <t>m</t>
  </si>
  <si>
    <t>ks</t>
  </si>
  <si>
    <t>Elektroinstalační materiál</t>
  </si>
  <si>
    <t>Kabeláž</t>
  </si>
  <si>
    <t>Spojovací materiál</t>
  </si>
  <si>
    <t>Soubor</t>
  </si>
  <si>
    <t>Zkušební svorka</t>
  </si>
  <si>
    <t>Materiál</t>
  </si>
  <si>
    <t>Montáž</t>
  </si>
  <si>
    <t>Cena za jednotku</t>
  </si>
  <si>
    <t>Cena celkem</t>
  </si>
  <si>
    <t>Celková cena</t>
  </si>
  <si>
    <t>Ostatní</t>
  </si>
  <si>
    <t>Revize</t>
  </si>
  <si>
    <t>Měření osvětlení</t>
  </si>
  <si>
    <t>Projekt skutečného stavu</t>
  </si>
  <si>
    <t>Celková cena bez DPH</t>
  </si>
  <si>
    <t>1</t>
  </si>
  <si>
    <t>Tlačítko total/central stop</t>
  </si>
  <si>
    <t>soubor</t>
  </si>
  <si>
    <t>Izolovaný vodič FeZn 10 mm</t>
  </si>
  <si>
    <t>Svorka pásek-drát</t>
  </si>
  <si>
    <t>Svorka připojovací SP</t>
  </si>
  <si>
    <t>Svorka spojovací SS</t>
  </si>
  <si>
    <t>Pásek FeZn 30x4 mm</t>
  </si>
  <si>
    <t>Ochranné ospojení všech armatur, kab. tra, potrubí, prvků TZB (montáž svorek, ochranných vodičů, zapojení na MET)</t>
  </si>
  <si>
    <t>Antikorozní vazelínová páska 50x10</t>
  </si>
  <si>
    <t>Ošetření spojů proti korozi</t>
  </si>
  <si>
    <t>3</t>
  </si>
  <si>
    <t>12</t>
  </si>
  <si>
    <t>5</t>
  </si>
  <si>
    <t>6</t>
  </si>
  <si>
    <t>Rozvaděč RPO</t>
  </si>
  <si>
    <t>Ekvipotenciální přípojnice</t>
  </si>
  <si>
    <t>Výsekové práce</t>
  </si>
  <si>
    <t>Výsek rýhy do hl. 30 mm, šířky do 30 mm</t>
  </si>
  <si>
    <t>Výsek rýhy do hl. 50 mm, šířky do 70 mm</t>
  </si>
  <si>
    <t>Přesun hmot</t>
  </si>
  <si>
    <t>Odvoz suti</t>
  </si>
  <si>
    <t>Nouzové osvětlení</t>
  </si>
  <si>
    <t>Nouzové osvětlení N1 - přisazené - CBS, 5,7 W, 4000K</t>
  </si>
  <si>
    <t>Nouzové osvětlení N3 - přisazené - CBS, 7,4 W, 4000K</t>
  </si>
  <si>
    <t>Nouzové osvětlení N6 - vestavné - CBS, 1,8 W, 4000K</t>
  </si>
  <si>
    <t>Napájecí zdroj pro N6</t>
  </si>
  <si>
    <t>Nouzové osvětlení N11 - vestavné - CBS, 1,8 W, 4000K</t>
  </si>
  <si>
    <t>Napájecí zdroj pro N11</t>
  </si>
  <si>
    <t>Nouzové osvětlení N12 - přisazené - CBS, 7,4 W, 4000K</t>
  </si>
  <si>
    <t>Nouzové osvětlení N8 - vestavné - CBS, 1,8 W, 4000K</t>
  </si>
  <si>
    <t>Napájecí zdroj pro N8</t>
  </si>
  <si>
    <t>Únikový piktogram P1 - CBS, stropní, 3,2 W, 6500K</t>
  </si>
  <si>
    <t>Příslušenství k P1</t>
  </si>
  <si>
    <t>Únikový piktogram P2 - CBS, nástěnné, 7,4 W, 6500K</t>
  </si>
  <si>
    <t>Příslušenství k P2</t>
  </si>
  <si>
    <t>Nouzové osvětlení NV - přisazené - CBS, 5,6 W, 3000K</t>
  </si>
  <si>
    <t>Ovládací panel pro CBS</t>
  </si>
  <si>
    <t>Monitoring napětí pro CBS</t>
  </si>
  <si>
    <t>Centrální bateriový systém , napájení až 128 okruhů</t>
  </si>
  <si>
    <t>Sada baterií 17Ah, 1 hodina</t>
  </si>
  <si>
    <t>Oživení a konfigurace systému</t>
  </si>
  <si>
    <t>Umělé osvětlení</t>
  </si>
  <si>
    <t>Vestavné svítidlo, 18W, 1600 lm, IP44, 4000K</t>
  </si>
  <si>
    <t>Vestavné svítidlo, 24W, 2200 lm, IP44, 4000K</t>
  </si>
  <si>
    <t>Vestavné svítidlo, 24W, 2200 lm, IP44, 4000K vč. rámu</t>
  </si>
  <si>
    <t>Přisazené lineární svítidlo, 23W, 3130 lm, 4000K, IP66</t>
  </si>
  <si>
    <t>Přisazené lineární svítidlo, 26W, 3750 lm, 4000K, IP66</t>
  </si>
  <si>
    <t>Přisazené lineární svítidlo, 18W, 3750 lm, 4000K, IP66</t>
  </si>
  <si>
    <t>Přisazené lineární svítidlo, 12W, 1720 lm, 4000K, IP66</t>
  </si>
  <si>
    <t>Přisazené lineární svítidlo, 18W, 2300 lm, 4000K, IP66, Ta= -40°C</t>
  </si>
  <si>
    <t>Přisazené lineární svítidlo, 12W, 1700 lm, 4000K, IP66, Ta= -40°C</t>
  </si>
  <si>
    <t>Vestavěné svítidlo, 600x600 mm, 3600 lm, 4000K, IP40, UGR 19</t>
  </si>
  <si>
    <t>Vestavěné svítidlo, 600x600 mm, 3600 lm, 4000K, IP40, UGR 19 vč. rámu</t>
  </si>
  <si>
    <t>Vestavěné svítidlo, 600x600 mm, 3600 lm, 4000K, IP44, UGR 19</t>
  </si>
  <si>
    <t>Jednozásuvka, 230V, 16A</t>
  </si>
  <si>
    <t>Jednozásuvka, 230V, 16A, krytí IP44 vč. rámečku</t>
  </si>
  <si>
    <t>Jednozásuvka, 230V, 16A, krytí IP65</t>
  </si>
  <si>
    <t>Dvojzásuvka, 230V, 16A</t>
  </si>
  <si>
    <t>Dvojzásuvka, 230V, 16A, krytí IP44</t>
  </si>
  <si>
    <t>Třífázová zásuvka, 400V, 16A, TN-S, IP44</t>
  </si>
  <si>
    <t>Jednorámeček</t>
  </si>
  <si>
    <t>Dvojrámeček</t>
  </si>
  <si>
    <t>Trojrámeček</t>
  </si>
  <si>
    <t>Čtyřrámeček</t>
  </si>
  <si>
    <t>Pětirámeček</t>
  </si>
  <si>
    <t>Kryt vypínače - jednoklapka</t>
  </si>
  <si>
    <t>Kryt vypínače - dvojklapka</t>
  </si>
  <si>
    <t>Univerzální krabice</t>
  </si>
  <si>
    <t>Vypínač řazení č.1</t>
  </si>
  <si>
    <t>Vypínač řazení č.1, krytí IP44</t>
  </si>
  <si>
    <t>Vypínač řazení č.5</t>
  </si>
  <si>
    <t>Vypínač řazení č.5, krytí IP44</t>
  </si>
  <si>
    <t>Vypínač řazení č.6</t>
  </si>
  <si>
    <t>Vypínač řazení č.6, krytí IP44</t>
  </si>
  <si>
    <t>Vypínač řazení č.6+6</t>
  </si>
  <si>
    <t>Vypínač řazení č.7</t>
  </si>
  <si>
    <t>Dvojitý ovladač řaz.1/0 + 1/0</t>
  </si>
  <si>
    <t>Ovladač řaz.1/0</t>
  </si>
  <si>
    <t>Roletový vypínač</t>
  </si>
  <si>
    <t>Ovladač řaz.1/0 krytí IP44</t>
  </si>
  <si>
    <t>Roletový vypínač krytí IP44</t>
  </si>
  <si>
    <t>Bezpečnostní tlačítko</t>
  </si>
  <si>
    <t>Keystone RJ45 CAT6</t>
  </si>
  <si>
    <t>Datová dvojzásuvka IP44</t>
  </si>
  <si>
    <t>PIR čidlo 90°</t>
  </si>
  <si>
    <t>PIR čidlo 360°</t>
  </si>
  <si>
    <t>Podlahová krabice 3x4 moduly</t>
  </si>
  <si>
    <t>Kryt podlahové krabice</t>
  </si>
  <si>
    <t>Instalační krabice do betonu</t>
  </si>
  <si>
    <t>Zásuvka do podlahové krabice, 230V, 16A</t>
  </si>
  <si>
    <t>Třífázový vypínač, IP44, 100 A</t>
  </si>
  <si>
    <t>Rám s dveřmi, výklopná klika, IP30, bílá, montáž POD omítku, ŠxV=835x1560</t>
  </si>
  <si>
    <t>Bočnice ProfiPLUS, V=1450, sada 1 pár, včetně západky BPZ-SNAP</t>
  </si>
  <si>
    <t>Ochranný kryt, montáž POD omítku, ŠxVxH=835x1560x240</t>
  </si>
  <si>
    <t>Zámková vložka, Doppelbart (motýlek) 3mm</t>
  </si>
  <si>
    <t>Schránka na dokumentaci A4</t>
  </si>
  <si>
    <t>Montážní panel Š=800, V=100</t>
  </si>
  <si>
    <t>DIN lišta přístrojová hliníková, šířka skříně = 800, šířka lišty = 688 (35 modulů)</t>
  </si>
  <si>
    <t>Upevňovací úchytka s vodivým propojení (zelená)</t>
  </si>
  <si>
    <t>Upevňovací úchytka celoplastová (bílá)</t>
  </si>
  <si>
    <t>Krycí deska, s výřezem 45mm, plechová, bílá, V=150, skříň Š=800</t>
  </si>
  <si>
    <t>Krycí deska, bez výřezu, plechová, bílá, V=250, skříň Š=800</t>
  </si>
  <si>
    <t>Krycí deska, bez výřezu, plechová, bílá, V=300, skříň Š=800</t>
  </si>
  <si>
    <t>Zaslepovací pás max. délka 1m, pro výřezy 45mm, bílý</t>
  </si>
  <si>
    <t>Výkonový jistič, 3pól, In=80A, Icu=36kA</t>
  </si>
  <si>
    <t>Svodič přepětí třídy T1+T2 (B+C), 4-pól sada pro TN-S</t>
  </si>
  <si>
    <t>Jistič PL7, char C, 3-pólový, Icn=10kA, In=16A</t>
  </si>
  <si>
    <t>Jistič PL7, char B, 1-pólový, Icn=10kA, In=16A</t>
  </si>
  <si>
    <t>Jistič PL7, char B, 3-pólový, Icn=10kA, In=20A</t>
  </si>
  <si>
    <t>Chránič s nadproudovou ochranou, Ir=250A+puls.SS, A, 1+N, 10kA, char.B, Idn=0.03A, In=16A</t>
  </si>
  <si>
    <t>Chránič s nadproudovou ochranou, Ir=250A+puls.SS, A, 1+N, 10kA, char.C, Idn=0.03A, In=10A</t>
  </si>
  <si>
    <t>Jistič PL7, char B, 3-pólový, Icn=10kA, In=6A</t>
  </si>
  <si>
    <t>Jistič PL7, char B, 3-pólový, Icn=10kA, In=32A</t>
  </si>
  <si>
    <t>Jistič PL7, char B, 3-pólový, Icn=10kA, In=25A</t>
  </si>
  <si>
    <t>Jistič PL7, char B, 1-pólový, Icn=10kA, In=6A</t>
  </si>
  <si>
    <t>Impulsní relé, tlačítko, 230V~, 1zap. kontakt, 16A</t>
  </si>
  <si>
    <t>Jistič PL7, char B, 3-pólový, Icn=10kA, In=16A</t>
  </si>
  <si>
    <t>Rozvaděč RP1.3</t>
  </si>
  <si>
    <t>Rozvaděč RP1.2</t>
  </si>
  <si>
    <t>Rám s dveřmi, otočný plast.zámek, IP30, bílá, montáž POD omítku, ŠxV=635x1260</t>
  </si>
  <si>
    <t>Bočnice ProfiPLUS, V=1150, sada 1 pár, včetně západky BPZ-SNAP</t>
  </si>
  <si>
    <t>Ochranný kryt, montáž POD omítku, ŠxVxH=635x1260x240</t>
  </si>
  <si>
    <t>DIN lišta přístrojová hliníková, šířka skříně = 600, šířka lišty = 488 (24 modulů)</t>
  </si>
  <si>
    <t>Krycí deska, s výřezem 45mm, plechová, bílá, V=150, skříň Š=600</t>
  </si>
  <si>
    <t>Krycí deska, bez výřezu, plechová, bílá, V=100, skříň Š=600</t>
  </si>
  <si>
    <t>Jistič AZ, char B, 3-pólový, In=63A, Icu=25kA (ČSN EN 60947-2)</t>
  </si>
  <si>
    <t>Jistič FAZT, char B, 3-pólový, Icu=20kA (ČSN EN 60947-2), In=32A</t>
  </si>
  <si>
    <t>Chránič Ir=250A, typ A, 4-pól, Idn=0.03A, In=25A</t>
  </si>
  <si>
    <t>Krokové relé</t>
  </si>
  <si>
    <t>Rozvaděč RP1.4</t>
  </si>
  <si>
    <t>Jistič FAZT, char B, 3-pólový, Icu=20kA (ČSN EN 60947-2), In=40A</t>
  </si>
  <si>
    <t>Jistič PL7, char B, 3-pólový, Icn=10kA, In=50A</t>
  </si>
  <si>
    <t>Rozvaděč RP2.1</t>
  </si>
  <si>
    <t>Rám s dveřmi, otočný plast.zámek, IP30, šedá, montáž POD omítku, ŠxV=635x1060</t>
  </si>
  <si>
    <t>Bočnice ProfiPLUS, V=950, sada 1 pár, včetně západky BPZ-SNAP</t>
  </si>
  <si>
    <t>Ochranný kryt, montáž POD omítku, ŠxVxH=635x1060x240</t>
  </si>
  <si>
    <t>Krycí deska, s výřezem 45mm, plechová, šedá, V=150, skříň Š=600</t>
  </si>
  <si>
    <t>Krycí deska, bez výřezu, plechová, šedá, V=50, skříň Š=600</t>
  </si>
  <si>
    <t>Zaslepovací pás max. délka 1m, pro výřezy 45mm, šedý</t>
  </si>
  <si>
    <t>Jistič FAZT, char B, 3-pólový, Icu=25kA (ČSN EN 60947-2), In=25A</t>
  </si>
  <si>
    <t>Skříň s dveřmi, otočný plast.zámek, IP30, šedá, na podlahu, ŠxVxH=1000x2060x300</t>
  </si>
  <si>
    <t>Držák krycích desek ProfiPLUS, výška 1950, sada 1 pár</t>
  </si>
  <si>
    <t>Podstavec bok, max. 250kg, šedá V=100, pár bez výřezů, pro skříň IP30, na podlahu, Hl=300</t>
  </si>
  <si>
    <t>Čelní kryt pro podstavec, šedý, V=100, Š=1000</t>
  </si>
  <si>
    <t>Montážní panel Š=1000, V=200</t>
  </si>
  <si>
    <t>DIN lišta přístrojová hliníková, šířka skříně = 1000, šířka lišty = 888 (46 modulů)</t>
  </si>
  <si>
    <t>Držák lišty/mont desky, nastav.hloubka (sada 1pár)</t>
  </si>
  <si>
    <t>Držák DIN lišty, pevná hloubka (sada 1pár)</t>
  </si>
  <si>
    <t>Krycí deska, s výřezem 45mm, plechová, šedá, V=150, skříň Š=1000</t>
  </si>
  <si>
    <t>Krycí deska, plast.vložka, šedá, V=500, skříň Š=1000</t>
  </si>
  <si>
    <t>Krycí deska, bez výřezu, plechová, šedá, V=250, skříň Š=1000</t>
  </si>
  <si>
    <t>Výkonový jistič, 3pól, In=250A, Icu=36kA</t>
  </si>
  <si>
    <t>Pojistkový odpínač 3-pól, třmenové svorky, 1,5-95mm2</t>
  </si>
  <si>
    <t>Jistič AZ, char B, 3-pólový, In=25A, Icu=25kA (ČSN EN 60947-2)</t>
  </si>
  <si>
    <t>Jistič PL7, char B, 1-pólový, Icn=10kA, In=10A</t>
  </si>
  <si>
    <t>Rozvaděč RP2.3</t>
  </si>
  <si>
    <t>Pojistky NH01 - 160A, gG</t>
  </si>
  <si>
    <t>Rozvaděč RP4.1</t>
  </si>
  <si>
    <t>Rám s dveřmi, otočný plast.zámek, IP30, bílá, montáž POD omítku, ŠxV=835x1560</t>
  </si>
  <si>
    <t>Montážní panel Š=800, V=200</t>
  </si>
  <si>
    <t>Nástavec bočnice BPZ-MSW, 75x90mm, sada 1 pár</t>
  </si>
  <si>
    <t>Krycí deska, bez výřezu, plechová, bílá, V=150, skříň Š=800</t>
  </si>
  <si>
    <t>Výkonový jistič, 3pól, In=200A, Icu=36kA</t>
  </si>
  <si>
    <t>Výkonový jistič, 3pól, In=125A, Icu=36kA</t>
  </si>
  <si>
    <t>Instalační stykač, Uc=230V AC, In=63A, 4vyp. kont.</t>
  </si>
  <si>
    <t>Jistič AZ, char B, 3-pólový, In=32A, Icu=25kA (ČSN EN 60947-2)</t>
  </si>
  <si>
    <t>Jistič AZ, char B, 3-pólový, In=40A, Icu=25kA (ČSN EN 60947-2)</t>
  </si>
  <si>
    <t>Jistič AZ, char B, 3-pólový, In=20A, Icu=25kA (ČSN EN 60947-2)</t>
  </si>
  <si>
    <t>Svodič přepětí třídy T1+T2 (B+C), komplet, síť TN-C, pom.kontakt, Un=350V AC</t>
  </si>
  <si>
    <t>Uzemňovací sada</t>
  </si>
  <si>
    <t>Výkonový jistič, 3pól, In=100A, Icu=36kA</t>
  </si>
  <si>
    <t>Výkonový jistič, 3pól, In=1250A, Icu=50kA</t>
  </si>
  <si>
    <t>Výkonový jistič, 3pól, In=1000A, Icu=50kA</t>
  </si>
  <si>
    <t>Výkonový jistič, 3pól, In=800A, Icu=50kA</t>
  </si>
  <si>
    <t>Skříň s dveřmi, IP40, ŠxVxH=600x2000x600</t>
  </si>
  <si>
    <t>Adaptér xEnergy Basic (ProfiPlus), přední část, skříň ŠxV=600x2000</t>
  </si>
  <si>
    <t>Bočnice ProfiPLUS, V=1950, sada 1 pár, včetně západky BPZ-SNAP</t>
  </si>
  <si>
    <t>Boční kryt - Pár, IP40, VxH=2000x600</t>
  </si>
  <si>
    <t>Podstavec bok V=100, bez výřezů pro kabely, nosnost max. 300kg, 1pár, skříň Hl=600</t>
  </si>
  <si>
    <t>Čelní kryt podstavce V=100, skříň Š=600</t>
  </si>
  <si>
    <t>Schránka na dokumentaci</t>
  </si>
  <si>
    <t>Skříň s dveřmi, IP40, ŠxVxH=800x2000x600</t>
  </si>
  <si>
    <t>Adaptér xEnergy Basic (ProfiPlus), přední část, hl.185, ŠxV=800x2000</t>
  </si>
  <si>
    <t>Držák sběrnic, zadní montáž, krajní, max.2500A</t>
  </si>
  <si>
    <t>Držák PE(PEN) sběrnice zadní</t>
  </si>
  <si>
    <t>Čelní kryt podstavce V=100, skříň Š=800</t>
  </si>
  <si>
    <t>Montážní sada pro spojení polí, IP3x</t>
  </si>
  <si>
    <t>Horizontální nosník pro nízkou zátěž, skříň Hl=600 (sada)</t>
  </si>
  <si>
    <t>Vertikální nosník, sada 1pár+držáky, výška 2000</t>
  </si>
  <si>
    <t>Montážní úhelník pro montáž panelů zboku na rám, sada 1pár</t>
  </si>
  <si>
    <t>Krycí deska, bez výřezu, plechová, šedá, V=500, skříň Š=800</t>
  </si>
  <si>
    <t>Krycí deska, s výřezem 45mm, plechová, šedá, V=150, skříň Š=800</t>
  </si>
  <si>
    <t>Krycí deska, plast.vložka, šedá, V=500, skříň Š=800</t>
  </si>
  <si>
    <t>Adaptér xEnergy Basic (ProfiPlus), přední část, skříň ŠxV=800x2000</t>
  </si>
  <si>
    <t>Montážní panel Š=800, V=500</t>
  </si>
  <si>
    <t>Krycí deska, bez výřezu, plechová, šedá, V=150, skříň Š=800</t>
  </si>
  <si>
    <t>Distanční podložka pro NZM1-2 (sada 4ks)</t>
  </si>
  <si>
    <t>Třmenová svorka, sada, NZM2 3pól do 300A</t>
  </si>
  <si>
    <t>Připojovací praporce, NZM4 3pól (vzd sběrnic 95mm)</t>
  </si>
  <si>
    <t>Podpěťová spoušť pro NZM4, 208-240V~</t>
  </si>
  <si>
    <t>Motorový pohon NZM4, 208-240V~</t>
  </si>
  <si>
    <t>Pojistkový odpínač 3-pól, šroubové svorky, M10 max. 240mm2</t>
  </si>
  <si>
    <t>Pojistka NH gG 400V 315A 2  dvojitý indikátor</t>
  </si>
  <si>
    <t>Rozvodna RH</t>
  </si>
  <si>
    <t>Cu pásovina a přípojnice pro celý rozvaděč</t>
  </si>
  <si>
    <t>Rozvaděč RP3.1</t>
  </si>
  <si>
    <t>Chránič s nadproudovou ochranou, Ir=250A+puls.SS, A, 1+N, 10kA, char.C, Idn=0.03A, In=16A</t>
  </si>
  <si>
    <t>Jistič PL7, char B, 3-pólový, Icn=10kA, In=63A</t>
  </si>
  <si>
    <t>Instalační stykač, Uc=230V AC, In=40A, 4zap. kont.</t>
  </si>
  <si>
    <t>Výkonový vypínač, 3pól, In=800A</t>
  </si>
  <si>
    <t>Výkonový jistič, 3pól, In=300A, Icu=36kA</t>
  </si>
  <si>
    <t>Výkonový jistič, 3pól, In=160A, Icu=36kA</t>
  </si>
  <si>
    <t>Adaptér xEnergy Basic (ProfiPlus), zadní část, skříň ŠxV=800x2000</t>
  </si>
  <si>
    <t>Montážní panel pro 2xNZM4, vertikální montáž, Š=800</t>
  </si>
  <si>
    <t>Montážní panel Š=800, V=300</t>
  </si>
  <si>
    <t>Krycí deska s výřezem 1xNZM4, vertikální montáž, šedá, ŠxV=800x800</t>
  </si>
  <si>
    <t>Krycí deska, plast.vložka, šedá, V=300, skříň Š=800</t>
  </si>
  <si>
    <t>Krycí deska, bez výřezu, plechová, šedá, V=200, skříň Š=800</t>
  </si>
  <si>
    <t>Skříň s dveřmi, IP40, ŠxVxH=1200x2000x600</t>
  </si>
  <si>
    <t>Adaptér xEnergy Basic (ProfiPlus), přední část, skříň ŠxV=1200x2000</t>
  </si>
  <si>
    <t>Adaptér xEnergy Basic (ProfiPlus), zadní část, skříň ŠxV=1200x2000</t>
  </si>
  <si>
    <t>Čelní kryt podstavce V=100, skříň Š=1200</t>
  </si>
  <si>
    <t>Montážní panel Š=1200, V=200</t>
  </si>
  <si>
    <t>DIN lišta přístrojová hliníková, šířka skříně = 1200, šířka lišty = 1088 (57 modulů)</t>
  </si>
  <si>
    <t>Krycí deska, bez výřezu, plechová, šedá, V=300, skříň Š=1200</t>
  </si>
  <si>
    <t>Krycí deska, s výřezem 45mm, plechová, šedá, V=150, skříň Š=1200</t>
  </si>
  <si>
    <t>Krycí deska, bez výřezu, plechová, šedá, V=300, skříň Š=800</t>
  </si>
  <si>
    <t>Tunelová svorka, NZM4 3pól, In=1400A</t>
  </si>
  <si>
    <t>Podpěťová spoušť pro NZM2-3, 208-240V~</t>
  </si>
  <si>
    <t>Vypínač, 3pól, možnost dálk.vypnutí, In=400A</t>
  </si>
  <si>
    <t>Pojistkový odpínač 3-pól, šroubové svorky, M8 max. 95mm2</t>
  </si>
  <si>
    <t>Pojistka NH gG 400V 160A 01  dvojitý indikátor</t>
  </si>
  <si>
    <t>Cu Pásovina</t>
  </si>
  <si>
    <t>SPD BOX1</t>
  </si>
  <si>
    <t>Rozvodnice NA omítku IP65 pro venkovní použití, průhledné dveře, 3 řady, 36 modulů</t>
  </si>
  <si>
    <t>Záslepka pro výřezy 45mm, 12 modulů TE, šedá, lámatelná po  8,75mm (1/2TE)</t>
  </si>
  <si>
    <t>Svodič přepětí T2(II, FV aplikace 1000V DC, max. zkratový proud 1000 A - SLP-PV1000 V/Y</t>
  </si>
  <si>
    <t>10</t>
  </si>
  <si>
    <t>SPD BOX2</t>
  </si>
  <si>
    <t>Pojistkový odpínač pro válcové pojistky C10 do 32A, 1-pól vč. pojistek 20A</t>
  </si>
  <si>
    <t>Rozvaděč RFVE</t>
  </si>
  <si>
    <t>Rám s dveřmi, otočný plast.zámek, IP30, šedá, montáž POD omítku, ŠxV=835x1560</t>
  </si>
  <si>
    <t>Krycí deska, bez výřezu, plechová, šedá, V=100, skříň Š=800</t>
  </si>
  <si>
    <t>Instalační stykač, Uc=230V AC, In=63A, 4zap. kont.</t>
  </si>
  <si>
    <t>Hlídací napěťové relé v 3F s pevnými úrovněmi</t>
  </si>
  <si>
    <t>Instalační stykač, Uc=230V AC, In=25A, 1zap. 1vyp. kont.</t>
  </si>
  <si>
    <t>Zařízení pro řízení komunikace mezi optimizéry od výrobce TIGO</t>
  </si>
  <si>
    <t>Chránič Ir=250A, typ A, 4-pól, Idn=0.30A, In=63A</t>
  </si>
  <si>
    <t>Svodič přepětí třídy T1+T2 (B+C), 4 pól sada pro TN-S</t>
  </si>
  <si>
    <t>Pojistkový odpínač pro válcové pojistky C10 do 32A, 1-pól vč. pojistky</t>
  </si>
  <si>
    <t>Rám s dveřmi, kov.zámek 6x6, IP40, EI2 30 DP1-S200/Sa, šedá, montáž POD omítku, ŠxV=626x454</t>
  </si>
  <si>
    <t>Montážní rám komplet (bočnice+přístr.lišty+krycí.desky), šedá, 2řad, 48mod, skříň ŠxV=600x460</t>
  </si>
  <si>
    <t xml:space="preserve">Instalační vypínač 63A </t>
  </si>
  <si>
    <t>Přepínač sítí</t>
  </si>
  <si>
    <t>Jistič PL7, char B, 1-pólový, Icn=10kA, In=35A</t>
  </si>
  <si>
    <t>Drát AlMgSi 8 mm</t>
  </si>
  <si>
    <t>Krabice pro zkušební svorku</t>
  </si>
  <si>
    <t>Štítek pro označení svodu</t>
  </si>
  <si>
    <t>Hromosvod a uzemnění</t>
  </si>
  <si>
    <t>Svorka pro svod do zdiva vč. hmoždinky a úchytu</t>
  </si>
  <si>
    <t>Fotovoltaika</t>
  </si>
  <si>
    <t>Izolovaný vysokonapěťový vodič</t>
  </si>
  <si>
    <t>Podpůrná trubka pro izolovaný vodič</t>
  </si>
  <si>
    <t>Sada pro upevnění izolovaných vodičů</t>
  </si>
  <si>
    <t>Připojovací prvek pro izolovaný vodič vně trubky</t>
  </si>
  <si>
    <t>Tříramenný stojan</t>
  </si>
  <si>
    <t>Betonový podstavec</t>
  </si>
  <si>
    <t>Podložka pro podstavec</t>
  </si>
  <si>
    <t>PA Svorka</t>
  </si>
  <si>
    <t>Připojovací prvek pro vodič pro izolovaný vodič</t>
  </si>
  <si>
    <t>Podpěra na střechu pro izolovaný vodič</t>
  </si>
  <si>
    <t>Podpěra na stěnu pro izolovaný vodič</t>
  </si>
  <si>
    <t>FV panel, 580 Wp</t>
  </si>
  <si>
    <t>Oceloplechový plný žlab s víkem 100x60 mm</t>
  </si>
  <si>
    <t>Drátěný kabelový žlab vertikální 150x100</t>
  </si>
  <si>
    <t>Přepážka pro žlab 100x60 mm</t>
  </si>
  <si>
    <t>Podpěra vedení na ploché střechy</t>
  </si>
  <si>
    <t>Konstrukce pro FVE panel na plochou střechou, zatížené</t>
  </si>
  <si>
    <t>Solární kabel H1Z2Z2-K 6</t>
  </si>
  <si>
    <t>Chránička černá, UV stabilní, 40 mm</t>
  </si>
  <si>
    <t>CY(A)-6 ZŽ</t>
  </si>
  <si>
    <t>Podpěra vedení na střechu</t>
  </si>
  <si>
    <t>Drátěný kabelový žlab horizontální 150x110</t>
  </si>
  <si>
    <t>Přepážka pro žlab 150x110 mm</t>
  </si>
  <si>
    <t>Oživení FVE</t>
  </si>
  <si>
    <t>Optimizér</t>
  </si>
  <si>
    <t>CYKY-J 3x2,5</t>
  </si>
  <si>
    <t>CYKY-J 3x1,5</t>
  </si>
  <si>
    <t>CYKY-J 5x2,5</t>
  </si>
  <si>
    <t>CYKY-J 5x1,5</t>
  </si>
  <si>
    <t>CYKY-J 5x10</t>
  </si>
  <si>
    <t>CYKY-J 5x4</t>
  </si>
  <si>
    <t>CYKY-J 5x6</t>
  </si>
  <si>
    <t>CYKY-J 7x1,5</t>
  </si>
  <si>
    <t>CYKY-J 5x16</t>
  </si>
  <si>
    <t>CYKY-J 5x25</t>
  </si>
  <si>
    <t>CYKY-J 5x50</t>
  </si>
  <si>
    <t>CYKY-J 5x70</t>
  </si>
  <si>
    <t>CYKY-O 2x1,5</t>
  </si>
  <si>
    <t>CGSG 5Cx2,5</t>
  </si>
  <si>
    <t>CGSG 5Cx6</t>
  </si>
  <si>
    <t>CGSG 5Cx4</t>
  </si>
  <si>
    <t>CGTG 5Cx10</t>
  </si>
  <si>
    <t>CGTG 5Cx16</t>
  </si>
  <si>
    <t>CGTG 5Cx25</t>
  </si>
  <si>
    <t>CGTG 5x50</t>
  </si>
  <si>
    <t>CGTG 5x70</t>
  </si>
  <si>
    <t>1-AYKY 4x240</t>
  </si>
  <si>
    <t>1-CYKY 5x25</t>
  </si>
  <si>
    <t>3x(1-AYY 4x(1x300))</t>
  </si>
  <si>
    <t>1-CYKY 5x120</t>
  </si>
  <si>
    <t>1-CYKY 5x95</t>
  </si>
  <si>
    <t>UTP CAT6</t>
  </si>
  <si>
    <t>CY-6</t>
  </si>
  <si>
    <t>CY-16</t>
  </si>
  <si>
    <t>CHKE-V 2x1,5</t>
  </si>
  <si>
    <t>CHKE-V 3x2,5</t>
  </si>
  <si>
    <t>CYKY-O 3x1,5</t>
  </si>
  <si>
    <t>JYTY-J 5x1</t>
  </si>
  <si>
    <t>Drátěný kabelový žlab žárově zinkovaný 400x100 mm vč. uchycení a příslušenství</t>
  </si>
  <si>
    <t>Drátěný kabelový žlab žárově zinkovaný 300x100 mm vč. uchycení a příslušenství</t>
  </si>
  <si>
    <t>Drátěný kabelový žlab žárově zinkovaný 500x100 mm vč. uchycení a příslušenství</t>
  </si>
  <si>
    <t>Drátěný kabelový žlab žárově zinkovaný 200x100 mm vč. uchycení a příslušenství</t>
  </si>
  <si>
    <t>6000</t>
  </si>
  <si>
    <t>3000</t>
  </si>
  <si>
    <t>Nemocnice Pelhřimov - budova stravovacího objektu - rozpočet</t>
  </si>
  <si>
    <t>Střídač 30 kVA, síťový, vč. smartmeteru</t>
  </si>
  <si>
    <t>Dočasné provozy</t>
  </si>
  <si>
    <t>Hl. vypínač IS 40/3</t>
  </si>
  <si>
    <t>Plastová nástěnná rozvodnice 4x12 - 48 modulů, 650x287x112 mm včetně příslušenství, IP65/20</t>
  </si>
  <si>
    <t>Plastová nástěnná rozvodnice 4x12 - 48 modulů, 650x287x112, včetně příslušenství, IP65/20</t>
  </si>
  <si>
    <t>Plastová nástěnná rozvodnice 3x12 - 36 modulů, 482x287x112 mm, včetně příslušenství, IP65/20</t>
  </si>
  <si>
    <t>Hl. vypínač IS 63/3</t>
  </si>
  <si>
    <t>Dočasné provozy - Rozvaděč R-SV_1NP_ETAPA II</t>
  </si>
  <si>
    <t>Dočasné provozy - Rozvaděč RPD1_1_NP_ETAPA_I</t>
  </si>
  <si>
    <t>Dočasné provozy - Rozvaděč RPD2_1_NP_ETAPA_I</t>
  </si>
  <si>
    <t>Dočasné provozy - Rozvaděč RPD3_1_PP_ETAPA_I</t>
  </si>
  <si>
    <t>Dočasné provozy - Rozvaděč RPD4_1_NP_ETAPA_III</t>
  </si>
  <si>
    <t>Dočasné provozy - elektroinstalace</t>
  </si>
  <si>
    <t>Šestirámeček</t>
  </si>
  <si>
    <t>Dočasné provozy - osvětlení</t>
  </si>
  <si>
    <t>Vypínač řazení č.5, krytí IP44 (vč. dvojklapky)</t>
  </si>
  <si>
    <t>Vypínač řazení č.1, krytí IP44 (vč. jednoklapky)</t>
  </si>
  <si>
    <t>Ovladač řaz.1/0 krytí IP44 (vč. jednoklapky)</t>
  </si>
  <si>
    <t>Průmyslové přisazené LED svítidlo 23,3 W, 3580 lm, IP65, 1,5 m</t>
  </si>
  <si>
    <t>Průmyslové přisazené LED svítidlo 31,9 W, 4970lm, IP65, 1,5 m</t>
  </si>
  <si>
    <t>Dočasné provozy - kabely</t>
  </si>
  <si>
    <t>Dočasné provozy - výsekové práce</t>
  </si>
  <si>
    <t>Kablový žebřík 300x110 vč. uchycení a příslušenství</t>
  </si>
  <si>
    <t>Požární ucpávka - žlab</t>
  </si>
  <si>
    <t>Požární ucpávka - kabely</t>
  </si>
  <si>
    <t>CXKH-V-J 5x10</t>
  </si>
  <si>
    <t>CGTG 5x35</t>
  </si>
  <si>
    <t>CYKY-J 5x35</t>
  </si>
  <si>
    <t>Jistič AZ, char B, 3-pólový, In=50A, Icu=25kA (ČSN EN 60947-2)</t>
  </si>
  <si>
    <t>UPS pro RPO, EI-S 30, 900 VA</t>
  </si>
  <si>
    <t>Vypínací spoušť pro modulární jističe PLHT, AZ, montáž vlevo, uchycení přilepením, Un=110-415V AC</t>
  </si>
  <si>
    <t>Měření spotřeby osvětlení, VZT, CHL a gastro</t>
  </si>
  <si>
    <t>Napájecí modul 24VDC</t>
  </si>
  <si>
    <t>PANEL SERVER UNIVERSAL 24VDC PAS600L</t>
  </si>
  <si>
    <t>Licence pro měření přes webové rozhraní</t>
  </si>
  <si>
    <t>Měřicí senzor 1P+N, max. 63A</t>
  </si>
  <si>
    <t>Měřicí senzor 1P, max. 63A</t>
  </si>
  <si>
    <t>Měřicí senzor 3P, max. 63A</t>
  </si>
  <si>
    <t>Měřicí senzor 3P, max. 160A</t>
  </si>
  <si>
    <t>Pevná trubka 1516E, 2m, včetně příchytek (příchytka po 1 m)</t>
  </si>
  <si>
    <t>Chránička monoflex 1416E 16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</si>
</sst>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0"/>
      <color rgb="FF548235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43" fontId="1" fillId="0" borderId="0" applyFont="0" applyFill="0" applyBorder="0" applyAlignment="0" applyProtection="0"/>
  </cellStyleXfs>
  <cellXfs count="83">
    <xf numFmtId="0" fontId="0" fillId="0" borderId="0" xfId="0"/>
    <xf numFmtId="49" fontId="2" fillId="4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right"/>
    </xf>
    <xf numFmtId="1" fontId="2" fillId="0" borderId="2" xfId="0" applyNumberFormat="1" applyFont="1" applyBorder="1" applyAlignment="1">
      <alignment horizontal="right" vertical="top"/>
    </xf>
    <xf numFmtId="164" fontId="2" fillId="4" borderId="2" xfId="0" applyNumberFormat="1" applyFont="1" applyFill="1" applyBorder="1" applyAlignment="1">
      <alignment horizontal="right" vertical="top"/>
    </xf>
    <xf numFmtId="49" fontId="2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 vertical="top"/>
    </xf>
    <xf numFmtId="1" fontId="2" fillId="4" borderId="2" xfId="0" applyNumberFormat="1" applyFont="1" applyFill="1" applyBorder="1" applyAlignment="1">
      <alignment horizontal="right" vertical="top"/>
    </xf>
    <xf numFmtId="4" fontId="2" fillId="4" borderId="0" xfId="0" applyNumberFormat="1" applyFont="1" applyFill="1" applyAlignment="1">
      <alignment horizontal="right" vertical="top"/>
    </xf>
    <xf numFmtId="4" fontId="3" fillId="4" borderId="0" xfId="0" applyNumberFormat="1" applyFont="1" applyFill="1" applyAlignment="1">
      <alignment horizontal="right" vertical="top"/>
    </xf>
    <xf numFmtId="4" fontId="2" fillId="4" borderId="5" xfId="0" applyNumberFormat="1" applyFont="1" applyFill="1" applyBorder="1" applyAlignment="1">
      <alignment horizontal="right" vertical="top"/>
    </xf>
    <xf numFmtId="4" fontId="3" fillId="4" borderId="5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1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/>
    <xf numFmtId="164" fontId="5" fillId="3" borderId="1" xfId="1" applyNumberFormat="1" applyFont="1" applyFill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right"/>
    </xf>
    <xf numFmtId="164" fontId="5" fillId="0" borderId="0" xfId="0" applyNumberFormat="1" applyFont="1" applyAlignment="1">
      <alignment vertical="center"/>
    </xf>
    <xf numFmtId="164" fontId="2" fillId="4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/>
    <xf numFmtId="164" fontId="5" fillId="0" borderId="1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right" vertical="center"/>
    </xf>
    <xf numFmtId="0" fontId="5" fillId="0" borderId="1" xfId="3" applyFont="1" applyFill="1" applyBorder="1" applyAlignment="1">
      <alignment horizontal="left"/>
    </xf>
    <xf numFmtId="0" fontId="5" fillId="0" borderId="1" xfId="3" applyFont="1" applyFill="1" applyBorder="1"/>
    <xf numFmtId="0" fontId="5" fillId="0" borderId="1" xfId="2" applyFont="1" applyFill="1" applyBorder="1" applyAlignment="1">
      <alignment horizontal="left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left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164" fontId="2" fillId="5" borderId="1" xfId="1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" fontId="2" fillId="0" borderId="1" xfId="0" applyNumberFormat="1" applyFont="1" applyBorder="1" applyAlignment="1">
      <alignment horizontal="right" vertical="top"/>
    </xf>
    <xf numFmtId="0" fontId="5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 vertical="top"/>
    </xf>
    <xf numFmtId="164" fontId="5" fillId="3" borderId="1" xfId="1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right"/>
    </xf>
    <xf numFmtId="0" fontId="5" fillId="0" borderId="1" xfId="2" applyFont="1" applyFill="1" applyBorder="1" applyAlignment="1">
      <alignment wrapText="1"/>
    </xf>
    <xf numFmtId="164" fontId="2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5" fillId="8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49" fontId="2" fillId="8" borderId="1" xfId="0" applyNumberFormat="1" applyFont="1" applyFill="1" applyBorder="1" applyAlignment="1">
      <alignment vertical="top" wrapText="1"/>
    </xf>
    <xf numFmtId="49" fontId="2" fillId="8" borderId="1" xfId="0" applyNumberFormat="1" applyFont="1" applyFill="1" applyBorder="1" applyAlignment="1">
      <alignment horizontal="right"/>
    </xf>
    <xf numFmtId="164" fontId="2" fillId="8" borderId="1" xfId="0" applyNumberFormat="1" applyFont="1" applyFill="1" applyBorder="1" applyAlignment="1">
      <alignment horizontal="right" vertical="top"/>
    </xf>
    <xf numFmtId="164" fontId="5" fillId="8" borderId="1" xfId="1" applyNumberFormat="1" applyFont="1" applyFill="1" applyBorder="1" applyAlignment="1">
      <alignment horizontal="right" vertical="center"/>
    </xf>
    <xf numFmtId="164" fontId="2" fillId="8" borderId="1" xfId="0" applyNumberFormat="1" applyFont="1" applyFill="1" applyBorder="1" applyAlignment="1">
      <alignment horizontal="right" vertical="center"/>
    </xf>
    <xf numFmtId="164" fontId="5" fillId="8" borderId="1" xfId="0" applyNumberFormat="1" applyFont="1" applyFill="1" applyBorder="1" applyAlignment="1">
      <alignment vertical="center"/>
    </xf>
  </cellXfs>
  <cellStyles count="5">
    <cellStyle name="20 % – Zvýraznění 5" xfId="2" builtinId="46"/>
    <cellStyle name="40 % – Zvýraznění 5" xfId="3" builtinId="47"/>
    <cellStyle name="Čárka" xfId="1" builtinId="3"/>
    <cellStyle name="Čárka 2" xfId="4" xr:uid="{00000000-0005-0000-0000-000003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4:X714"/>
  <sheetViews>
    <sheetView tabSelected="1" view="pageBreakPreview" topLeftCell="D84" zoomScale="85" zoomScaleNormal="85" zoomScaleSheetLayoutView="85" workbookViewId="0">
      <selection activeCell="R113" sqref="R113"/>
    </sheetView>
  </sheetViews>
  <sheetFormatPr defaultColWidth="9.109375" defaultRowHeight="13.2" x14ac:dyDescent="0.3"/>
  <cols>
    <col min="1" max="3" width="9.109375" style="15"/>
    <col min="4" max="4" width="8.44140625" style="15" customWidth="1"/>
    <col min="5" max="5" width="29.88671875" style="15" bestFit="1" customWidth="1"/>
    <col min="6" max="6" width="93.44140625" style="15" customWidth="1"/>
    <col min="7" max="7" width="7.44140625" style="15" bestFit="1" customWidth="1"/>
    <col min="8" max="8" width="15.44140625" style="59" customWidth="1"/>
    <col min="9" max="9" width="16.5546875" style="59" bestFit="1" customWidth="1"/>
    <col min="10" max="10" width="17.44140625" style="59" customWidth="1"/>
    <col min="11" max="11" width="15.88671875" style="59" bestFit="1" customWidth="1"/>
    <col min="12" max="12" width="17.109375" style="59" customWidth="1"/>
    <col min="13" max="13" width="16.44140625" style="15" customWidth="1"/>
    <col min="14" max="14" width="12.44140625" style="15" bestFit="1" customWidth="1"/>
    <col min="15" max="15" width="14.109375" style="15" bestFit="1" customWidth="1"/>
    <col min="16" max="16" width="12" style="15" bestFit="1" customWidth="1"/>
    <col min="17" max="16384" width="9.109375" style="15"/>
  </cols>
  <sheetData>
    <row r="4" spans="4:13" ht="33" customHeight="1" x14ac:dyDescent="0.3">
      <c r="D4" s="75" t="s">
        <v>348</v>
      </c>
      <c r="E4" s="75"/>
      <c r="F4" s="75"/>
      <c r="G4" s="75"/>
      <c r="H4" s="75"/>
      <c r="I4" s="75"/>
      <c r="J4" s="75"/>
      <c r="K4" s="75"/>
      <c r="L4" s="75"/>
      <c r="M4" s="75"/>
    </row>
    <row r="5" spans="4:13" x14ac:dyDescent="0.3">
      <c r="D5" s="16"/>
      <c r="E5" s="16"/>
      <c r="F5" s="16"/>
      <c r="G5" s="16"/>
      <c r="H5" s="17"/>
      <c r="I5" s="74" t="s">
        <v>12</v>
      </c>
      <c r="J5" s="74"/>
      <c r="K5" s="74" t="s">
        <v>13</v>
      </c>
      <c r="L5" s="74"/>
      <c r="M5" s="16" t="s">
        <v>16</v>
      </c>
    </row>
    <row r="6" spans="4:13" x14ac:dyDescent="0.3">
      <c r="D6" s="19" t="s">
        <v>0</v>
      </c>
      <c r="E6" s="19" t="s">
        <v>1</v>
      </c>
      <c r="F6" s="19" t="s">
        <v>2</v>
      </c>
      <c r="G6" s="19" t="s">
        <v>3</v>
      </c>
      <c r="H6" s="20" t="s">
        <v>4</v>
      </c>
      <c r="I6" s="20" t="s">
        <v>14</v>
      </c>
      <c r="J6" s="20" t="s">
        <v>15</v>
      </c>
      <c r="K6" s="20" t="s">
        <v>14</v>
      </c>
      <c r="L6" s="20" t="s">
        <v>15</v>
      </c>
      <c r="M6" s="20"/>
    </row>
    <row r="7" spans="4:13" x14ac:dyDescent="0.3">
      <c r="D7" s="21" t="s">
        <v>7</v>
      </c>
      <c r="E7" s="21"/>
      <c r="F7" s="21"/>
      <c r="G7" s="21"/>
      <c r="H7" s="21"/>
      <c r="I7" s="21"/>
      <c r="J7" s="21"/>
      <c r="K7" s="21"/>
      <c r="L7" s="21"/>
      <c r="M7" s="21"/>
    </row>
    <row r="8" spans="4:13" x14ac:dyDescent="0.3">
      <c r="D8" s="18"/>
      <c r="E8" s="22"/>
      <c r="F8" s="23" t="s">
        <v>77</v>
      </c>
      <c r="G8" s="17" t="s">
        <v>6</v>
      </c>
      <c r="H8" s="24">
        <v>175</v>
      </c>
      <c r="I8" s="25">
        <v>0</v>
      </c>
      <c r="J8" s="25">
        <f>I8*H8</f>
        <v>0</v>
      </c>
      <c r="K8" s="25">
        <v>0</v>
      </c>
      <c r="L8" s="25">
        <f>H8*K8</f>
        <v>0</v>
      </c>
      <c r="M8" s="26">
        <f>J8+L8</f>
        <v>0</v>
      </c>
    </row>
    <row r="9" spans="4:13" x14ac:dyDescent="0.3">
      <c r="D9" s="18"/>
      <c r="E9" s="22"/>
      <c r="F9" s="23" t="s">
        <v>78</v>
      </c>
      <c r="G9" s="17" t="s">
        <v>6</v>
      </c>
      <c r="H9" s="24">
        <v>90</v>
      </c>
      <c r="I9" s="25">
        <v>0</v>
      </c>
      <c r="J9" s="25">
        <f t="shared" ref="J9:J81" si="0">I9*H9</f>
        <v>0</v>
      </c>
      <c r="K9" s="25">
        <v>0</v>
      </c>
      <c r="L9" s="25">
        <f t="shared" ref="L9:L81" si="1">H9*K9</f>
        <v>0</v>
      </c>
      <c r="M9" s="26">
        <f t="shared" ref="M9:M81" si="2">J9+L9</f>
        <v>0</v>
      </c>
    </row>
    <row r="10" spans="4:13" x14ac:dyDescent="0.3">
      <c r="D10" s="18"/>
      <c r="E10" s="22"/>
      <c r="F10" s="23" t="s">
        <v>79</v>
      </c>
      <c r="G10" s="17" t="s">
        <v>6</v>
      </c>
      <c r="H10" s="24">
        <v>6</v>
      </c>
      <c r="I10" s="25">
        <v>0</v>
      </c>
      <c r="J10" s="25">
        <f t="shared" si="0"/>
        <v>0</v>
      </c>
      <c r="K10" s="25">
        <v>0</v>
      </c>
      <c r="L10" s="25">
        <f t="shared" si="1"/>
        <v>0</v>
      </c>
      <c r="M10" s="26">
        <f t="shared" si="2"/>
        <v>0</v>
      </c>
    </row>
    <row r="11" spans="4:13" x14ac:dyDescent="0.3">
      <c r="D11" s="18"/>
      <c r="E11" s="22"/>
      <c r="F11" s="23" t="s">
        <v>80</v>
      </c>
      <c r="G11" s="17" t="s">
        <v>6</v>
      </c>
      <c r="H11" s="24">
        <v>49</v>
      </c>
      <c r="I11" s="25">
        <v>0</v>
      </c>
      <c r="J11" s="25">
        <f t="shared" si="0"/>
        <v>0</v>
      </c>
      <c r="K11" s="25">
        <v>0</v>
      </c>
      <c r="L11" s="25">
        <f t="shared" si="1"/>
        <v>0</v>
      </c>
      <c r="M11" s="26">
        <f t="shared" si="2"/>
        <v>0</v>
      </c>
    </row>
    <row r="12" spans="4:13" x14ac:dyDescent="0.3">
      <c r="D12" s="18"/>
      <c r="E12" s="22"/>
      <c r="F12" s="23" t="s">
        <v>81</v>
      </c>
      <c r="G12" s="17" t="s">
        <v>6</v>
      </c>
      <c r="H12" s="24">
        <v>41</v>
      </c>
      <c r="I12" s="25">
        <v>0</v>
      </c>
      <c r="J12" s="25">
        <f t="shared" si="0"/>
        <v>0</v>
      </c>
      <c r="K12" s="25">
        <v>0</v>
      </c>
      <c r="L12" s="25">
        <f t="shared" si="1"/>
        <v>0</v>
      </c>
      <c r="M12" s="26">
        <f t="shared" si="2"/>
        <v>0</v>
      </c>
    </row>
    <row r="13" spans="4:13" x14ac:dyDescent="0.3">
      <c r="D13" s="18"/>
      <c r="E13" s="22"/>
      <c r="F13" s="23" t="s">
        <v>82</v>
      </c>
      <c r="G13" s="17" t="s">
        <v>6</v>
      </c>
      <c r="H13" s="24">
        <v>26</v>
      </c>
      <c r="I13" s="25">
        <v>0</v>
      </c>
      <c r="J13" s="25">
        <f t="shared" si="0"/>
        <v>0</v>
      </c>
      <c r="K13" s="25">
        <v>0</v>
      </c>
      <c r="L13" s="25">
        <f t="shared" si="1"/>
        <v>0</v>
      </c>
      <c r="M13" s="26">
        <f t="shared" si="2"/>
        <v>0</v>
      </c>
    </row>
    <row r="14" spans="4:13" x14ac:dyDescent="0.3">
      <c r="D14" s="18"/>
      <c r="E14" s="22"/>
      <c r="F14" s="23" t="s">
        <v>83</v>
      </c>
      <c r="G14" s="17" t="s">
        <v>6</v>
      </c>
      <c r="H14" s="24">
        <v>430</v>
      </c>
      <c r="I14" s="25">
        <v>0</v>
      </c>
      <c r="J14" s="25">
        <f t="shared" si="0"/>
        <v>0</v>
      </c>
      <c r="K14" s="25">
        <v>0</v>
      </c>
      <c r="L14" s="25">
        <f t="shared" si="1"/>
        <v>0</v>
      </c>
      <c r="M14" s="26">
        <f t="shared" si="2"/>
        <v>0</v>
      </c>
    </row>
    <row r="15" spans="4:13" x14ac:dyDescent="0.3">
      <c r="D15" s="18"/>
      <c r="E15" s="22"/>
      <c r="F15" s="23" t="s">
        <v>84</v>
      </c>
      <c r="G15" s="17" t="s">
        <v>6</v>
      </c>
      <c r="H15" s="24">
        <v>16</v>
      </c>
      <c r="I15" s="25">
        <v>0</v>
      </c>
      <c r="J15" s="25">
        <f t="shared" si="0"/>
        <v>0</v>
      </c>
      <c r="K15" s="25">
        <v>0</v>
      </c>
      <c r="L15" s="25">
        <f t="shared" si="1"/>
        <v>0</v>
      </c>
      <c r="M15" s="26">
        <f t="shared" si="2"/>
        <v>0</v>
      </c>
    </row>
    <row r="16" spans="4:13" x14ac:dyDescent="0.3">
      <c r="D16" s="18"/>
      <c r="E16" s="22"/>
      <c r="F16" s="23" t="s">
        <v>85</v>
      </c>
      <c r="G16" s="17" t="s">
        <v>6</v>
      </c>
      <c r="H16" s="24">
        <v>4</v>
      </c>
      <c r="I16" s="25">
        <v>0</v>
      </c>
      <c r="J16" s="25">
        <f t="shared" si="0"/>
        <v>0</v>
      </c>
      <c r="K16" s="25">
        <v>0</v>
      </c>
      <c r="L16" s="25">
        <f t="shared" si="1"/>
        <v>0</v>
      </c>
      <c r="M16" s="26">
        <f t="shared" si="2"/>
        <v>0</v>
      </c>
    </row>
    <row r="17" spans="4:13" x14ac:dyDescent="0.3">
      <c r="D17" s="18"/>
      <c r="E17" s="22"/>
      <c r="F17" s="23" t="s">
        <v>86</v>
      </c>
      <c r="G17" s="17" t="s">
        <v>6</v>
      </c>
      <c r="H17" s="24">
        <v>2</v>
      </c>
      <c r="I17" s="25">
        <v>0</v>
      </c>
      <c r="J17" s="25">
        <f t="shared" si="0"/>
        <v>0</v>
      </c>
      <c r="K17" s="25">
        <v>0</v>
      </c>
      <c r="L17" s="25">
        <f t="shared" si="1"/>
        <v>0</v>
      </c>
      <c r="M17" s="26">
        <f t="shared" si="2"/>
        <v>0</v>
      </c>
    </row>
    <row r="18" spans="4:13" x14ac:dyDescent="0.3">
      <c r="D18" s="18"/>
      <c r="E18" s="22"/>
      <c r="F18" s="23" t="s">
        <v>87</v>
      </c>
      <c r="G18" s="17" t="s">
        <v>6</v>
      </c>
      <c r="H18" s="24">
        <v>6</v>
      </c>
      <c r="I18" s="27">
        <v>0</v>
      </c>
      <c r="J18" s="25">
        <f t="shared" si="0"/>
        <v>0</v>
      </c>
      <c r="K18" s="25">
        <v>0</v>
      </c>
      <c r="L18" s="25">
        <f t="shared" si="1"/>
        <v>0</v>
      </c>
      <c r="M18" s="26">
        <f t="shared" si="2"/>
        <v>0</v>
      </c>
    </row>
    <row r="19" spans="4:13" x14ac:dyDescent="0.3">
      <c r="D19" s="18"/>
      <c r="E19" s="22"/>
      <c r="F19" s="23" t="s">
        <v>88</v>
      </c>
      <c r="G19" s="17" t="s">
        <v>6</v>
      </c>
      <c r="H19" s="24">
        <v>69</v>
      </c>
      <c r="I19" s="27">
        <v>0</v>
      </c>
      <c r="J19" s="25">
        <f t="shared" si="0"/>
        <v>0</v>
      </c>
      <c r="K19" s="25">
        <v>0</v>
      </c>
      <c r="L19" s="25">
        <f t="shared" si="1"/>
        <v>0</v>
      </c>
      <c r="M19" s="26">
        <f t="shared" si="2"/>
        <v>0</v>
      </c>
    </row>
    <row r="20" spans="4:13" x14ac:dyDescent="0.3">
      <c r="D20" s="18"/>
      <c r="E20" s="22"/>
      <c r="F20" s="23" t="s">
        <v>89</v>
      </c>
      <c r="G20" s="17" t="s">
        <v>6</v>
      </c>
      <c r="H20" s="24">
        <v>4</v>
      </c>
      <c r="I20" s="27">
        <v>0</v>
      </c>
      <c r="J20" s="25">
        <f t="shared" si="0"/>
        <v>0</v>
      </c>
      <c r="K20" s="25">
        <v>0</v>
      </c>
      <c r="L20" s="25">
        <f t="shared" si="1"/>
        <v>0</v>
      </c>
      <c r="M20" s="26">
        <f t="shared" si="2"/>
        <v>0</v>
      </c>
    </row>
    <row r="21" spans="4:13" x14ac:dyDescent="0.3">
      <c r="D21" s="18"/>
      <c r="E21" s="22"/>
      <c r="F21" s="23" t="s">
        <v>90</v>
      </c>
      <c r="G21" s="17" t="s">
        <v>6</v>
      </c>
      <c r="H21" s="24">
        <v>600</v>
      </c>
      <c r="I21" s="27">
        <v>0</v>
      </c>
      <c r="J21" s="25">
        <f t="shared" si="0"/>
        <v>0</v>
      </c>
      <c r="K21" s="27">
        <v>0</v>
      </c>
      <c r="L21" s="25">
        <f t="shared" si="1"/>
        <v>0</v>
      </c>
      <c r="M21" s="26">
        <f t="shared" si="2"/>
        <v>0</v>
      </c>
    </row>
    <row r="22" spans="4:13" x14ac:dyDescent="0.3">
      <c r="D22" s="18"/>
      <c r="E22" s="22"/>
      <c r="F22" s="23" t="s">
        <v>91</v>
      </c>
      <c r="G22" s="17" t="s">
        <v>6</v>
      </c>
      <c r="H22" s="24">
        <v>33</v>
      </c>
      <c r="I22" s="27">
        <v>0</v>
      </c>
      <c r="J22" s="25">
        <f t="shared" si="0"/>
        <v>0</v>
      </c>
      <c r="K22" s="27">
        <v>0</v>
      </c>
      <c r="L22" s="25">
        <f t="shared" si="1"/>
        <v>0</v>
      </c>
      <c r="M22" s="26">
        <f t="shared" si="2"/>
        <v>0</v>
      </c>
    </row>
    <row r="23" spans="4:13" x14ac:dyDescent="0.3">
      <c r="D23" s="18"/>
      <c r="E23" s="22"/>
      <c r="F23" s="23" t="s">
        <v>92</v>
      </c>
      <c r="G23" s="17" t="s">
        <v>6</v>
      </c>
      <c r="H23" s="24">
        <v>10</v>
      </c>
      <c r="I23" s="27">
        <v>0</v>
      </c>
      <c r="J23" s="25">
        <f t="shared" si="0"/>
        <v>0</v>
      </c>
      <c r="K23" s="27">
        <v>0</v>
      </c>
      <c r="L23" s="25">
        <f t="shared" si="1"/>
        <v>0</v>
      </c>
      <c r="M23" s="26">
        <f t="shared" si="2"/>
        <v>0</v>
      </c>
    </row>
    <row r="24" spans="4:13" x14ac:dyDescent="0.3">
      <c r="D24" s="18"/>
      <c r="E24" s="22"/>
      <c r="F24" s="23" t="s">
        <v>93</v>
      </c>
      <c r="G24" s="17" t="s">
        <v>6</v>
      </c>
      <c r="H24" s="24">
        <v>1</v>
      </c>
      <c r="I24" s="27">
        <v>0</v>
      </c>
      <c r="J24" s="25">
        <f t="shared" si="0"/>
        <v>0</v>
      </c>
      <c r="K24" s="27">
        <v>0</v>
      </c>
      <c r="L24" s="25">
        <f t="shared" si="1"/>
        <v>0</v>
      </c>
      <c r="M24" s="26">
        <f t="shared" si="2"/>
        <v>0</v>
      </c>
    </row>
    <row r="25" spans="4:13" x14ac:dyDescent="0.3">
      <c r="D25" s="18"/>
      <c r="E25" s="22"/>
      <c r="F25" s="23" t="s">
        <v>94</v>
      </c>
      <c r="G25" s="17" t="s">
        <v>6</v>
      </c>
      <c r="H25" s="24">
        <v>1</v>
      </c>
      <c r="I25" s="27">
        <v>0</v>
      </c>
      <c r="J25" s="25">
        <f t="shared" si="0"/>
        <v>0</v>
      </c>
      <c r="K25" s="27">
        <v>0</v>
      </c>
      <c r="L25" s="25">
        <f t="shared" si="1"/>
        <v>0</v>
      </c>
      <c r="M25" s="26">
        <f t="shared" si="2"/>
        <v>0</v>
      </c>
    </row>
    <row r="26" spans="4:13" x14ac:dyDescent="0.3">
      <c r="D26" s="18"/>
      <c r="E26" s="22"/>
      <c r="F26" s="23" t="s">
        <v>95</v>
      </c>
      <c r="G26" s="17" t="s">
        <v>6</v>
      </c>
      <c r="H26" s="24">
        <v>20</v>
      </c>
      <c r="I26" s="27">
        <v>0</v>
      </c>
      <c r="J26" s="25">
        <f t="shared" si="0"/>
        <v>0</v>
      </c>
      <c r="K26" s="27">
        <v>0</v>
      </c>
      <c r="L26" s="25">
        <f t="shared" si="1"/>
        <v>0</v>
      </c>
      <c r="M26" s="26">
        <f t="shared" si="2"/>
        <v>0</v>
      </c>
    </row>
    <row r="27" spans="4:13" x14ac:dyDescent="0.3">
      <c r="D27" s="18"/>
      <c r="E27" s="22"/>
      <c r="F27" s="23" t="s">
        <v>96</v>
      </c>
      <c r="G27" s="17" t="s">
        <v>6</v>
      </c>
      <c r="H27" s="24">
        <v>4</v>
      </c>
      <c r="I27" s="27">
        <v>0</v>
      </c>
      <c r="J27" s="25">
        <f t="shared" si="0"/>
        <v>0</v>
      </c>
      <c r="K27" s="27">
        <v>0</v>
      </c>
      <c r="L27" s="25">
        <f t="shared" si="1"/>
        <v>0</v>
      </c>
      <c r="M27" s="26">
        <f t="shared" si="2"/>
        <v>0</v>
      </c>
    </row>
    <row r="28" spans="4:13" x14ac:dyDescent="0.3">
      <c r="D28" s="18"/>
      <c r="E28" s="22"/>
      <c r="F28" s="23" t="s">
        <v>97</v>
      </c>
      <c r="G28" s="17" t="s">
        <v>6</v>
      </c>
      <c r="H28" s="24">
        <v>2</v>
      </c>
      <c r="I28" s="27">
        <v>0</v>
      </c>
      <c r="J28" s="25">
        <f t="shared" si="0"/>
        <v>0</v>
      </c>
      <c r="K28" s="27">
        <v>0</v>
      </c>
      <c r="L28" s="25">
        <f t="shared" si="1"/>
        <v>0</v>
      </c>
      <c r="M28" s="26">
        <f t="shared" si="2"/>
        <v>0</v>
      </c>
    </row>
    <row r="29" spans="4:13" x14ac:dyDescent="0.3">
      <c r="D29" s="18"/>
      <c r="E29" s="22"/>
      <c r="F29" s="23" t="s">
        <v>98</v>
      </c>
      <c r="G29" s="17" t="s">
        <v>6</v>
      </c>
      <c r="H29" s="24">
        <v>2</v>
      </c>
      <c r="I29" s="27">
        <v>0</v>
      </c>
      <c r="J29" s="25">
        <f t="shared" si="0"/>
        <v>0</v>
      </c>
      <c r="K29" s="27">
        <v>0</v>
      </c>
      <c r="L29" s="25">
        <f t="shared" si="1"/>
        <v>0</v>
      </c>
      <c r="M29" s="26">
        <f t="shared" si="2"/>
        <v>0</v>
      </c>
    </row>
    <row r="30" spans="4:13" x14ac:dyDescent="0.3">
      <c r="D30" s="18"/>
      <c r="E30" s="22"/>
      <c r="F30" s="28" t="s">
        <v>99</v>
      </c>
      <c r="G30" s="17" t="s">
        <v>6</v>
      </c>
      <c r="H30" s="24">
        <v>9</v>
      </c>
      <c r="I30" s="27">
        <v>0</v>
      </c>
      <c r="J30" s="25">
        <f t="shared" si="0"/>
        <v>0</v>
      </c>
      <c r="K30" s="27">
        <v>0</v>
      </c>
      <c r="L30" s="25">
        <f t="shared" si="1"/>
        <v>0</v>
      </c>
      <c r="M30" s="26">
        <f t="shared" si="2"/>
        <v>0</v>
      </c>
    </row>
    <row r="31" spans="4:13" x14ac:dyDescent="0.3">
      <c r="D31" s="18"/>
      <c r="E31" s="29"/>
      <c r="F31" s="23" t="s">
        <v>100</v>
      </c>
      <c r="G31" s="17" t="s">
        <v>6</v>
      </c>
      <c r="H31" s="24">
        <v>53</v>
      </c>
      <c r="I31" s="27">
        <v>0</v>
      </c>
      <c r="J31" s="25">
        <f t="shared" si="0"/>
        <v>0</v>
      </c>
      <c r="K31" s="27">
        <v>0</v>
      </c>
      <c r="L31" s="25">
        <f t="shared" si="1"/>
        <v>0</v>
      </c>
      <c r="M31" s="26">
        <f t="shared" si="2"/>
        <v>0</v>
      </c>
    </row>
    <row r="32" spans="4:13" x14ac:dyDescent="0.3">
      <c r="D32" s="18"/>
      <c r="E32" s="29"/>
      <c r="F32" s="23" t="s">
        <v>102</v>
      </c>
      <c r="G32" s="17" t="s">
        <v>6</v>
      </c>
      <c r="H32" s="24">
        <v>9</v>
      </c>
      <c r="I32" s="27">
        <v>0</v>
      </c>
      <c r="J32" s="25">
        <f t="shared" si="0"/>
        <v>0</v>
      </c>
      <c r="K32" s="27">
        <v>0</v>
      </c>
      <c r="L32" s="25">
        <f t="shared" si="1"/>
        <v>0</v>
      </c>
      <c r="M32" s="26">
        <f t="shared" si="2"/>
        <v>0</v>
      </c>
    </row>
    <row r="33" spans="4:13" x14ac:dyDescent="0.3">
      <c r="D33" s="18"/>
      <c r="E33" s="29"/>
      <c r="F33" s="23" t="s">
        <v>101</v>
      </c>
      <c r="G33" s="17" t="s">
        <v>6</v>
      </c>
      <c r="H33" s="24">
        <v>17</v>
      </c>
      <c r="I33" s="27">
        <v>0</v>
      </c>
      <c r="J33" s="25">
        <f t="shared" si="0"/>
        <v>0</v>
      </c>
      <c r="K33" s="27">
        <v>0</v>
      </c>
      <c r="L33" s="25">
        <f t="shared" si="1"/>
        <v>0</v>
      </c>
      <c r="M33" s="26">
        <f t="shared" si="2"/>
        <v>0</v>
      </c>
    </row>
    <row r="34" spans="4:13" x14ac:dyDescent="0.3">
      <c r="D34" s="18"/>
      <c r="E34" s="29"/>
      <c r="F34" s="23" t="s">
        <v>103</v>
      </c>
      <c r="G34" s="17" t="s">
        <v>6</v>
      </c>
      <c r="H34" s="24">
        <v>5</v>
      </c>
      <c r="I34" s="27">
        <v>0</v>
      </c>
      <c r="J34" s="25">
        <f t="shared" si="0"/>
        <v>0</v>
      </c>
      <c r="K34" s="27">
        <v>0</v>
      </c>
      <c r="L34" s="25">
        <f t="shared" si="1"/>
        <v>0</v>
      </c>
      <c r="M34" s="26">
        <f t="shared" si="2"/>
        <v>0</v>
      </c>
    </row>
    <row r="35" spans="4:13" x14ac:dyDescent="0.3">
      <c r="D35" s="18"/>
      <c r="E35" s="29"/>
      <c r="F35" s="23" t="s">
        <v>23</v>
      </c>
      <c r="G35" s="17" t="s">
        <v>6</v>
      </c>
      <c r="H35" s="24">
        <v>4</v>
      </c>
      <c r="I35" s="27">
        <v>0</v>
      </c>
      <c r="J35" s="25">
        <f t="shared" si="0"/>
        <v>0</v>
      </c>
      <c r="K35" s="27">
        <v>0</v>
      </c>
      <c r="L35" s="25">
        <f t="shared" si="1"/>
        <v>0</v>
      </c>
      <c r="M35" s="26">
        <f t="shared" si="2"/>
        <v>0</v>
      </c>
    </row>
    <row r="36" spans="4:13" x14ac:dyDescent="0.3">
      <c r="D36" s="18"/>
      <c r="E36" s="29"/>
      <c r="F36" s="23" t="s">
        <v>104</v>
      </c>
      <c r="G36" s="17" t="s">
        <v>6</v>
      </c>
      <c r="H36" s="24">
        <v>7</v>
      </c>
      <c r="I36" s="27">
        <v>0</v>
      </c>
      <c r="J36" s="25">
        <f t="shared" si="0"/>
        <v>0</v>
      </c>
      <c r="K36" s="27">
        <v>0</v>
      </c>
      <c r="L36" s="25">
        <f t="shared" si="1"/>
        <v>0</v>
      </c>
      <c r="M36" s="26">
        <f t="shared" si="2"/>
        <v>0</v>
      </c>
    </row>
    <row r="37" spans="4:13" x14ac:dyDescent="0.3">
      <c r="D37" s="18"/>
      <c r="E37" s="29"/>
      <c r="F37" s="23" t="s">
        <v>107</v>
      </c>
      <c r="G37" s="17" t="s">
        <v>6</v>
      </c>
      <c r="H37" s="24">
        <v>10</v>
      </c>
      <c r="I37" s="27">
        <v>0</v>
      </c>
      <c r="J37" s="25">
        <f t="shared" si="0"/>
        <v>0</v>
      </c>
      <c r="K37" s="27">
        <v>0</v>
      </c>
      <c r="L37" s="25">
        <f t="shared" si="1"/>
        <v>0</v>
      </c>
      <c r="M37" s="26">
        <f t="shared" si="2"/>
        <v>0</v>
      </c>
    </row>
    <row r="38" spans="4:13" x14ac:dyDescent="0.3">
      <c r="D38" s="18"/>
      <c r="E38" s="29"/>
      <c r="F38" s="23" t="s">
        <v>108</v>
      </c>
      <c r="G38" s="17" t="s">
        <v>6</v>
      </c>
      <c r="H38" s="24">
        <v>25</v>
      </c>
      <c r="I38" s="27">
        <v>0</v>
      </c>
      <c r="J38" s="25">
        <f t="shared" si="0"/>
        <v>0</v>
      </c>
      <c r="K38" s="27">
        <v>0</v>
      </c>
      <c r="L38" s="25">
        <f t="shared" si="1"/>
        <v>0</v>
      </c>
      <c r="M38" s="26">
        <f t="shared" si="2"/>
        <v>0</v>
      </c>
    </row>
    <row r="39" spans="4:13" x14ac:dyDescent="0.3">
      <c r="D39" s="18"/>
      <c r="E39" s="29"/>
      <c r="F39" s="23" t="s">
        <v>109</v>
      </c>
      <c r="G39" s="17" t="s">
        <v>6</v>
      </c>
      <c r="H39" s="24">
        <v>14</v>
      </c>
      <c r="I39" s="27">
        <v>0</v>
      </c>
      <c r="J39" s="25">
        <f t="shared" si="0"/>
        <v>0</v>
      </c>
      <c r="K39" s="27">
        <v>0</v>
      </c>
      <c r="L39" s="25">
        <f t="shared" si="1"/>
        <v>0</v>
      </c>
      <c r="M39" s="26">
        <f t="shared" si="2"/>
        <v>0</v>
      </c>
    </row>
    <row r="40" spans="4:13" x14ac:dyDescent="0.3">
      <c r="D40" s="18"/>
      <c r="E40" s="29"/>
      <c r="F40" s="23" t="s">
        <v>110</v>
      </c>
      <c r="G40" s="17" t="s">
        <v>6</v>
      </c>
      <c r="H40" s="24">
        <v>14</v>
      </c>
      <c r="I40" s="27">
        <v>0</v>
      </c>
      <c r="J40" s="25">
        <f t="shared" si="0"/>
        <v>0</v>
      </c>
      <c r="K40" s="27">
        <v>0</v>
      </c>
      <c r="L40" s="25">
        <f t="shared" si="1"/>
        <v>0</v>
      </c>
      <c r="M40" s="26">
        <f t="shared" si="2"/>
        <v>0</v>
      </c>
    </row>
    <row r="41" spans="4:13" x14ac:dyDescent="0.3">
      <c r="D41" s="18"/>
      <c r="E41" s="29"/>
      <c r="F41" s="23" t="s">
        <v>111</v>
      </c>
      <c r="G41" s="17" t="s">
        <v>6</v>
      </c>
      <c r="H41" s="24">
        <v>14</v>
      </c>
      <c r="I41" s="27">
        <v>0</v>
      </c>
      <c r="J41" s="25">
        <f t="shared" si="0"/>
        <v>0</v>
      </c>
      <c r="K41" s="27">
        <v>0</v>
      </c>
      <c r="L41" s="25">
        <f t="shared" si="1"/>
        <v>0</v>
      </c>
      <c r="M41" s="26">
        <f t="shared" si="2"/>
        <v>0</v>
      </c>
    </row>
    <row r="42" spans="4:13" x14ac:dyDescent="0.3">
      <c r="D42" s="18"/>
      <c r="E42" s="29"/>
      <c r="F42" s="23" t="s">
        <v>112</v>
      </c>
      <c r="G42" s="17" t="s">
        <v>6</v>
      </c>
      <c r="H42" s="24">
        <v>52</v>
      </c>
      <c r="I42" s="27">
        <v>0</v>
      </c>
      <c r="J42" s="25">
        <f t="shared" si="0"/>
        <v>0</v>
      </c>
      <c r="K42" s="25">
        <v>0</v>
      </c>
      <c r="L42" s="25">
        <f t="shared" si="1"/>
        <v>0</v>
      </c>
      <c r="M42" s="26">
        <f t="shared" si="2"/>
        <v>0</v>
      </c>
    </row>
    <row r="43" spans="4:13" x14ac:dyDescent="0.3">
      <c r="D43" s="18"/>
      <c r="E43" s="29"/>
      <c r="F43" s="23" t="s">
        <v>113</v>
      </c>
      <c r="G43" s="17" t="s">
        <v>6</v>
      </c>
      <c r="H43" s="24">
        <v>26</v>
      </c>
      <c r="I43" s="27">
        <v>0</v>
      </c>
      <c r="J43" s="25">
        <f t="shared" si="0"/>
        <v>0</v>
      </c>
      <c r="K43" s="27">
        <v>0</v>
      </c>
      <c r="L43" s="25">
        <f t="shared" si="1"/>
        <v>0</v>
      </c>
      <c r="M43" s="26">
        <f t="shared" si="2"/>
        <v>0</v>
      </c>
    </row>
    <row r="44" spans="4:13" x14ac:dyDescent="0.3">
      <c r="D44" s="18"/>
      <c r="E44" s="29"/>
      <c r="F44" s="23" t="s">
        <v>373</v>
      </c>
      <c r="G44" s="17" t="s">
        <v>6</v>
      </c>
      <c r="H44" s="24">
        <f>13+3+1+3+10</f>
        <v>30</v>
      </c>
      <c r="I44" s="27">
        <v>0</v>
      </c>
      <c r="J44" s="25">
        <f t="shared" si="0"/>
        <v>0</v>
      </c>
      <c r="K44" s="27">
        <v>0</v>
      </c>
      <c r="L44" s="25">
        <f t="shared" si="1"/>
        <v>0</v>
      </c>
      <c r="M44" s="26">
        <f t="shared" si="2"/>
        <v>0</v>
      </c>
    </row>
    <row r="45" spans="4:13" x14ac:dyDescent="0.3">
      <c r="D45" s="18"/>
      <c r="E45" s="29"/>
      <c r="F45" s="23" t="s">
        <v>372</v>
      </c>
      <c r="G45" s="17" t="s">
        <v>6</v>
      </c>
      <c r="H45" s="24">
        <v>10</v>
      </c>
      <c r="I45" s="27">
        <v>0</v>
      </c>
      <c r="J45" s="25">
        <f t="shared" si="0"/>
        <v>0</v>
      </c>
      <c r="K45" s="27">
        <v>0</v>
      </c>
      <c r="L45" s="25">
        <f t="shared" si="1"/>
        <v>0</v>
      </c>
      <c r="M45" s="26">
        <f t="shared" si="2"/>
        <v>0</v>
      </c>
    </row>
    <row r="46" spans="4:13" x14ac:dyDescent="0.25">
      <c r="D46" s="18"/>
      <c r="E46" s="29"/>
      <c r="F46" s="30" t="s">
        <v>9</v>
      </c>
      <c r="G46" s="17" t="s">
        <v>10</v>
      </c>
      <c r="H46" s="24">
        <v>1</v>
      </c>
      <c r="I46" s="27">
        <v>0</v>
      </c>
      <c r="J46" s="25">
        <f t="shared" si="0"/>
        <v>0</v>
      </c>
      <c r="K46" s="27"/>
      <c r="L46" s="25"/>
      <c r="M46" s="26">
        <f t="shared" si="2"/>
        <v>0</v>
      </c>
    </row>
    <row r="47" spans="4:13" x14ac:dyDescent="0.3">
      <c r="D47" s="21" t="s">
        <v>44</v>
      </c>
      <c r="E47" s="21"/>
      <c r="F47" s="21"/>
      <c r="G47" s="21"/>
      <c r="H47" s="21"/>
      <c r="I47" s="31"/>
      <c r="J47" s="31"/>
      <c r="K47" s="31"/>
      <c r="L47" s="31"/>
      <c r="M47" s="31"/>
    </row>
    <row r="48" spans="4:13" x14ac:dyDescent="0.25">
      <c r="D48" s="18"/>
      <c r="E48" s="29"/>
      <c r="F48" s="32" t="s">
        <v>45</v>
      </c>
      <c r="G48" s="17" t="s">
        <v>6</v>
      </c>
      <c r="H48" s="24">
        <v>22</v>
      </c>
      <c r="I48" s="27">
        <v>0</v>
      </c>
      <c r="J48" s="25">
        <f t="shared" si="0"/>
        <v>0</v>
      </c>
      <c r="K48" s="27">
        <v>0</v>
      </c>
      <c r="L48" s="25">
        <f>H48*K48</f>
        <v>0</v>
      </c>
      <c r="M48" s="26">
        <f t="shared" si="2"/>
        <v>0</v>
      </c>
    </row>
    <row r="49" spans="4:13" x14ac:dyDescent="0.25">
      <c r="D49" s="18"/>
      <c r="E49" s="29"/>
      <c r="F49" s="32" t="s">
        <v>46</v>
      </c>
      <c r="G49" s="17" t="s">
        <v>6</v>
      </c>
      <c r="H49" s="24">
        <v>36</v>
      </c>
      <c r="I49" s="27">
        <v>0</v>
      </c>
      <c r="J49" s="25">
        <f t="shared" si="0"/>
        <v>0</v>
      </c>
      <c r="K49" s="27">
        <v>0</v>
      </c>
      <c r="L49" s="25">
        <f t="shared" si="1"/>
        <v>0</v>
      </c>
      <c r="M49" s="26">
        <f t="shared" si="2"/>
        <v>0</v>
      </c>
    </row>
    <row r="50" spans="4:13" x14ac:dyDescent="0.25">
      <c r="D50" s="18"/>
      <c r="E50" s="29"/>
      <c r="F50" s="32" t="s">
        <v>47</v>
      </c>
      <c r="G50" s="17" t="s">
        <v>6</v>
      </c>
      <c r="H50" s="24">
        <v>14</v>
      </c>
      <c r="I50" s="27">
        <v>0</v>
      </c>
      <c r="J50" s="25">
        <f t="shared" si="0"/>
        <v>0</v>
      </c>
      <c r="K50" s="27">
        <v>0</v>
      </c>
      <c r="L50" s="25">
        <f t="shared" si="1"/>
        <v>0</v>
      </c>
      <c r="M50" s="26">
        <f t="shared" si="2"/>
        <v>0</v>
      </c>
    </row>
    <row r="51" spans="4:13" x14ac:dyDescent="0.25">
      <c r="D51" s="18"/>
      <c r="E51" s="29"/>
      <c r="F51" s="32" t="s">
        <v>48</v>
      </c>
      <c r="G51" s="17" t="s">
        <v>6</v>
      </c>
      <c r="H51" s="24">
        <v>14</v>
      </c>
      <c r="I51" s="27">
        <v>0</v>
      </c>
      <c r="J51" s="25">
        <f t="shared" si="0"/>
        <v>0</v>
      </c>
      <c r="K51" s="27">
        <v>0</v>
      </c>
      <c r="L51" s="25">
        <f t="shared" si="1"/>
        <v>0</v>
      </c>
      <c r="M51" s="26">
        <f t="shared" si="2"/>
        <v>0</v>
      </c>
    </row>
    <row r="52" spans="4:13" x14ac:dyDescent="0.25">
      <c r="D52" s="18"/>
      <c r="E52" s="29"/>
      <c r="F52" s="32" t="s">
        <v>49</v>
      </c>
      <c r="G52" s="17" t="s">
        <v>6</v>
      </c>
      <c r="H52" s="24">
        <v>8</v>
      </c>
      <c r="I52" s="27">
        <v>0</v>
      </c>
      <c r="J52" s="25">
        <f t="shared" si="0"/>
        <v>0</v>
      </c>
      <c r="K52" s="27">
        <v>0</v>
      </c>
      <c r="L52" s="25">
        <f t="shared" si="1"/>
        <v>0</v>
      </c>
      <c r="M52" s="26">
        <f t="shared" si="2"/>
        <v>0</v>
      </c>
    </row>
    <row r="53" spans="4:13" x14ac:dyDescent="0.25">
      <c r="D53" s="18"/>
      <c r="E53" s="29"/>
      <c r="F53" s="32" t="s">
        <v>50</v>
      </c>
      <c r="G53" s="17" t="s">
        <v>6</v>
      </c>
      <c r="H53" s="24">
        <v>8</v>
      </c>
      <c r="I53" s="27">
        <v>0</v>
      </c>
      <c r="J53" s="25">
        <f t="shared" si="0"/>
        <v>0</v>
      </c>
      <c r="K53" s="27">
        <v>0</v>
      </c>
      <c r="L53" s="25">
        <f t="shared" si="1"/>
        <v>0</v>
      </c>
      <c r="M53" s="26">
        <f t="shared" si="2"/>
        <v>0</v>
      </c>
    </row>
    <row r="54" spans="4:13" x14ac:dyDescent="0.25">
      <c r="D54" s="18"/>
      <c r="E54" s="29"/>
      <c r="F54" s="32" t="s">
        <v>51</v>
      </c>
      <c r="G54" s="17" t="s">
        <v>6</v>
      </c>
      <c r="H54" s="33">
        <v>7</v>
      </c>
      <c r="I54" s="27">
        <v>0</v>
      </c>
      <c r="J54" s="25">
        <f t="shared" si="0"/>
        <v>0</v>
      </c>
      <c r="K54" s="27">
        <v>0</v>
      </c>
      <c r="L54" s="25">
        <f t="shared" si="1"/>
        <v>0</v>
      </c>
      <c r="M54" s="26">
        <f t="shared" si="2"/>
        <v>0</v>
      </c>
    </row>
    <row r="55" spans="4:13" x14ac:dyDescent="0.25">
      <c r="D55" s="18"/>
      <c r="E55" s="29"/>
      <c r="F55" s="32" t="s">
        <v>52</v>
      </c>
      <c r="G55" s="17" t="s">
        <v>6</v>
      </c>
      <c r="H55" s="33">
        <v>14</v>
      </c>
      <c r="I55" s="27">
        <v>0</v>
      </c>
      <c r="J55" s="25">
        <f t="shared" si="0"/>
        <v>0</v>
      </c>
      <c r="K55" s="27">
        <v>0</v>
      </c>
      <c r="L55" s="25">
        <f>H55*K55</f>
        <v>0</v>
      </c>
      <c r="M55" s="26">
        <f t="shared" si="2"/>
        <v>0</v>
      </c>
    </row>
    <row r="56" spans="4:13" x14ac:dyDescent="0.25">
      <c r="D56" s="18"/>
      <c r="E56" s="29"/>
      <c r="F56" s="32" t="s">
        <v>53</v>
      </c>
      <c r="G56" s="17" t="s">
        <v>6</v>
      </c>
      <c r="H56" s="33">
        <v>14</v>
      </c>
      <c r="I56" s="27">
        <v>0</v>
      </c>
      <c r="J56" s="25">
        <f t="shared" si="0"/>
        <v>0</v>
      </c>
      <c r="K56" s="27">
        <v>0</v>
      </c>
      <c r="L56" s="25">
        <f>H56*K56</f>
        <v>0</v>
      </c>
      <c r="M56" s="26">
        <f t="shared" si="2"/>
        <v>0</v>
      </c>
    </row>
    <row r="57" spans="4:13" x14ac:dyDescent="0.25">
      <c r="D57" s="18"/>
      <c r="E57" s="29"/>
      <c r="F57" s="30" t="s">
        <v>54</v>
      </c>
      <c r="G57" s="17" t="s">
        <v>6</v>
      </c>
      <c r="H57" s="33">
        <v>44</v>
      </c>
      <c r="I57" s="27">
        <v>0</v>
      </c>
      <c r="J57" s="25">
        <f t="shared" si="0"/>
        <v>0</v>
      </c>
      <c r="K57" s="27">
        <v>0</v>
      </c>
      <c r="L57" s="25">
        <f t="shared" si="1"/>
        <v>0</v>
      </c>
      <c r="M57" s="26">
        <f t="shared" si="2"/>
        <v>0</v>
      </c>
    </row>
    <row r="58" spans="4:13" x14ac:dyDescent="0.25">
      <c r="D58" s="18"/>
      <c r="E58" s="29"/>
      <c r="F58" s="30" t="s">
        <v>55</v>
      </c>
      <c r="G58" s="17" t="s">
        <v>6</v>
      </c>
      <c r="H58" s="33">
        <v>44</v>
      </c>
      <c r="I58" s="27">
        <v>0</v>
      </c>
      <c r="J58" s="25">
        <f>I58*H58</f>
        <v>0</v>
      </c>
      <c r="K58" s="27">
        <v>0</v>
      </c>
      <c r="L58" s="25">
        <f>H58*K58</f>
        <v>0</v>
      </c>
      <c r="M58" s="26">
        <f t="shared" si="2"/>
        <v>0</v>
      </c>
    </row>
    <row r="59" spans="4:13" x14ac:dyDescent="0.25">
      <c r="D59" s="18"/>
      <c r="E59" s="29"/>
      <c r="F59" s="30" t="s">
        <v>55</v>
      </c>
      <c r="G59" s="17" t="s">
        <v>6</v>
      </c>
      <c r="H59" s="33">
        <v>44</v>
      </c>
      <c r="I59" s="27">
        <v>0</v>
      </c>
      <c r="J59" s="25">
        <f>I59*H59</f>
        <v>0</v>
      </c>
      <c r="K59" s="27">
        <v>0</v>
      </c>
      <c r="L59" s="25">
        <f>H59*K59</f>
        <v>0</v>
      </c>
      <c r="M59" s="26">
        <f t="shared" si="2"/>
        <v>0</v>
      </c>
    </row>
    <row r="60" spans="4:13" x14ac:dyDescent="0.25">
      <c r="D60" s="18"/>
      <c r="E60" s="29"/>
      <c r="F60" s="30" t="s">
        <v>56</v>
      </c>
      <c r="G60" s="17" t="s">
        <v>6</v>
      </c>
      <c r="H60" s="33">
        <v>10</v>
      </c>
      <c r="I60" s="27">
        <v>0</v>
      </c>
      <c r="J60" s="25">
        <f>I60*H60</f>
        <v>0</v>
      </c>
      <c r="K60" s="27">
        <v>0</v>
      </c>
      <c r="L60" s="25">
        <f>H60*K60</f>
        <v>0</v>
      </c>
      <c r="M60" s="26">
        <f t="shared" si="2"/>
        <v>0</v>
      </c>
    </row>
    <row r="61" spans="4:13" x14ac:dyDescent="0.25">
      <c r="D61" s="18"/>
      <c r="E61" s="29"/>
      <c r="F61" s="30" t="s">
        <v>57</v>
      </c>
      <c r="G61" s="17" t="s">
        <v>6</v>
      </c>
      <c r="H61" s="33">
        <v>10</v>
      </c>
      <c r="I61" s="27">
        <v>0</v>
      </c>
      <c r="J61" s="25">
        <f t="shared" si="0"/>
        <v>0</v>
      </c>
      <c r="K61" s="27">
        <v>0</v>
      </c>
      <c r="L61" s="25">
        <f t="shared" si="1"/>
        <v>0</v>
      </c>
      <c r="M61" s="26">
        <f t="shared" si="2"/>
        <v>0</v>
      </c>
    </row>
    <row r="62" spans="4:13" x14ac:dyDescent="0.25">
      <c r="D62" s="18"/>
      <c r="E62" s="29"/>
      <c r="F62" s="32" t="s">
        <v>58</v>
      </c>
      <c r="G62" s="17" t="s">
        <v>6</v>
      </c>
      <c r="H62" s="33">
        <v>7</v>
      </c>
      <c r="I62" s="27">
        <v>0</v>
      </c>
      <c r="J62" s="25">
        <f t="shared" si="0"/>
        <v>0</v>
      </c>
      <c r="K62" s="27">
        <v>0</v>
      </c>
      <c r="L62" s="25">
        <f t="shared" si="1"/>
        <v>0</v>
      </c>
      <c r="M62" s="26">
        <f t="shared" si="2"/>
        <v>0</v>
      </c>
    </row>
    <row r="63" spans="4:13" x14ac:dyDescent="0.25">
      <c r="D63" s="18"/>
      <c r="E63" s="29"/>
      <c r="F63" s="30" t="s">
        <v>59</v>
      </c>
      <c r="G63" s="17" t="s">
        <v>6</v>
      </c>
      <c r="H63" s="33">
        <v>1</v>
      </c>
      <c r="I63" s="27">
        <v>0</v>
      </c>
      <c r="J63" s="25">
        <f t="shared" si="0"/>
        <v>0</v>
      </c>
      <c r="K63" s="27">
        <v>0</v>
      </c>
      <c r="L63" s="25">
        <f t="shared" si="1"/>
        <v>0</v>
      </c>
      <c r="M63" s="26">
        <f t="shared" si="2"/>
        <v>0</v>
      </c>
    </row>
    <row r="64" spans="4:13" x14ac:dyDescent="0.25">
      <c r="D64" s="18"/>
      <c r="E64" s="29"/>
      <c r="F64" s="30" t="s">
        <v>60</v>
      </c>
      <c r="G64" s="17" t="s">
        <v>6</v>
      </c>
      <c r="H64" s="33">
        <v>7</v>
      </c>
      <c r="I64" s="27">
        <v>0</v>
      </c>
      <c r="J64" s="25">
        <f t="shared" si="0"/>
        <v>0</v>
      </c>
      <c r="K64" s="27">
        <v>0</v>
      </c>
      <c r="L64" s="25">
        <f t="shared" si="1"/>
        <v>0</v>
      </c>
      <c r="M64" s="26">
        <f t="shared" si="2"/>
        <v>0</v>
      </c>
    </row>
    <row r="65" spans="4:13" x14ac:dyDescent="0.25">
      <c r="D65" s="18"/>
      <c r="E65" s="29"/>
      <c r="F65" s="30" t="s">
        <v>61</v>
      </c>
      <c r="G65" s="17" t="s">
        <v>6</v>
      </c>
      <c r="H65" s="33">
        <v>1</v>
      </c>
      <c r="I65" s="27">
        <v>0</v>
      </c>
      <c r="J65" s="25">
        <f t="shared" si="0"/>
        <v>0</v>
      </c>
      <c r="K65" s="27">
        <v>0</v>
      </c>
      <c r="L65" s="25">
        <f t="shared" si="1"/>
        <v>0</v>
      </c>
      <c r="M65" s="26">
        <f t="shared" si="2"/>
        <v>0</v>
      </c>
    </row>
    <row r="66" spans="4:13" x14ac:dyDescent="0.25">
      <c r="D66" s="18"/>
      <c r="E66" s="29"/>
      <c r="F66" s="30" t="s">
        <v>62</v>
      </c>
      <c r="G66" s="17" t="s">
        <v>6</v>
      </c>
      <c r="H66" s="33">
        <v>1</v>
      </c>
      <c r="I66" s="27">
        <v>0</v>
      </c>
      <c r="J66" s="25">
        <f t="shared" si="0"/>
        <v>0</v>
      </c>
      <c r="K66" s="27">
        <v>0</v>
      </c>
      <c r="L66" s="25">
        <f t="shared" si="1"/>
        <v>0</v>
      </c>
      <c r="M66" s="26">
        <f t="shared" si="2"/>
        <v>0</v>
      </c>
    </row>
    <row r="67" spans="4:13" x14ac:dyDescent="0.25">
      <c r="D67" s="18"/>
      <c r="E67" s="29"/>
      <c r="F67" s="30" t="s">
        <v>63</v>
      </c>
      <c r="G67" s="17" t="s">
        <v>6</v>
      </c>
      <c r="H67" s="33">
        <v>1</v>
      </c>
      <c r="I67" s="27"/>
      <c r="J67" s="25"/>
      <c r="K67" s="27">
        <v>0</v>
      </c>
      <c r="L67" s="25">
        <f t="shared" si="1"/>
        <v>0</v>
      </c>
      <c r="M67" s="26">
        <f t="shared" si="2"/>
        <v>0</v>
      </c>
    </row>
    <row r="68" spans="4:13" x14ac:dyDescent="0.25">
      <c r="D68" s="18"/>
      <c r="E68" s="29"/>
      <c r="F68" s="30" t="s">
        <v>9</v>
      </c>
      <c r="G68" s="17" t="s">
        <v>6</v>
      </c>
      <c r="H68" s="33">
        <v>1</v>
      </c>
      <c r="I68" s="27">
        <v>0</v>
      </c>
      <c r="J68" s="25">
        <f t="shared" si="0"/>
        <v>0</v>
      </c>
      <c r="K68" s="27"/>
      <c r="L68" s="25"/>
      <c r="M68" s="26">
        <f t="shared" si="2"/>
        <v>0</v>
      </c>
    </row>
    <row r="69" spans="4:13" x14ac:dyDescent="0.3">
      <c r="D69" s="21" t="s">
        <v>64</v>
      </c>
      <c r="E69" s="21"/>
      <c r="F69" s="21"/>
      <c r="G69" s="21"/>
      <c r="H69" s="21"/>
      <c r="I69" s="31"/>
      <c r="J69" s="31"/>
      <c r="K69" s="31"/>
      <c r="L69" s="31"/>
      <c r="M69" s="31"/>
    </row>
    <row r="70" spans="4:13" x14ac:dyDescent="0.25">
      <c r="D70" s="18"/>
      <c r="E70" s="29"/>
      <c r="F70" s="30" t="s">
        <v>65</v>
      </c>
      <c r="G70" s="17" t="s">
        <v>6</v>
      </c>
      <c r="H70" s="33">
        <v>22</v>
      </c>
      <c r="I70" s="27">
        <v>0</v>
      </c>
      <c r="J70" s="25">
        <f t="shared" si="0"/>
        <v>0</v>
      </c>
      <c r="K70" s="27">
        <v>0</v>
      </c>
      <c r="L70" s="25">
        <f t="shared" si="1"/>
        <v>0</v>
      </c>
      <c r="M70" s="26">
        <f t="shared" si="2"/>
        <v>0</v>
      </c>
    </row>
    <row r="71" spans="4:13" x14ac:dyDescent="0.25">
      <c r="D71" s="18"/>
      <c r="E71" s="29"/>
      <c r="F71" s="30" t="s">
        <v>66</v>
      </c>
      <c r="G71" s="17" t="s">
        <v>6</v>
      </c>
      <c r="H71" s="33">
        <v>59</v>
      </c>
      <c r="I71" s="27">
        <v>0</v>
      </c>
      <c r="J71" s="25">
        <f t="shared" si="0"/>
        <v>0</v>
      </c>
      <c r="K71" s="27">
        <v>0</v>
      </c>
      <c r="L71" s="25">
        <f t="shared" si="1"/>
        <v>0</v>
      </c>
      <c r="M71" s="26">
        <f t="shared" si="2"/>
        <v>0</v>
      </c>
    </row>
    <row r="72" spans="4:13" x14ac:dyDescent="0.25">
      <c r="D72" s="18"/>
      <c r="E72" s="29"/>
      <c r="F72" s="30" t="s">
        <v>67</v>
      </c>
      <c r="G72" s="17" t="s">
        <v>6</v>
      </c>
      <c r="H72" s="33">
        <v>31</v>
      </c>
      <c r="I72" s="27">
        <v>0</v>
      </c>
      <c r="J72" s="25">
        <f t="shared" si="0"/>
        <v>0</v>
      </c>
      <c r="K72" s="27">
        <v>0</v>
      </c>
      <c r="L72" s="25">
        <f t="shared" si="1"/>
        <v>0</v>
      </c>
      <c r="M72" s="26">
        <f t="shared" si="2"/>
        <v>0</v>
      </c>
    </row>
    <row r="73" spans="4:13" x14ac:dyDescent="0.25">
      <c r="D73" s="18"/>
      <c r="E73" s="29"/>
      <c r="F73" s="30" t="s">
        <v>68</v>
      </c>
      <c r="G73" s="17" t="s">
        <v>6</v>
      </c>
      <c r="H73" s="33">
        <v>46</v>
      </c>
      <c r="I73" s="27">
        <v>0</v>
      </c>
      <c r="J73" s="25">
        <f t="shared" si="0"/>
        <v>0</v>
      </c>
      <c r="K73" s="27">
        <v>0</v>
      </c>
      <c r="L73" s="25">
        <f t="shared" si="1"/>
        <v>0</v>
      </c>
      <c r="M73" s="26">
        <f t="shared" si="2"/>
        <v>0</v>
      </c>
    </row>
    <row r="74" spans="4:13" x14ac:dyDescent="0.25">
      <c r="D74" s="18"/>
      <c r="E74" s="29"/>
      <c r="F74" s="30" t="s">
        <v>69</v>
      </c>
      <c r="G74" s="17" t="s">
        <v>6</v>
      </c>
      <c r="H74" s="33">
        <v>23</v>
      </c>
      <c r="I74" s="27">
        <v>0</v>
      </c>
      <c r="J74" s="25">
        <f t="shared" si="0"/>
        <v>0</v>
      </c>
      <c r="K74" s="27">
        <v>0</v>
      </c>
      <c r="L74" s="25">
        <f t="shared" si="1"/>
        <v>0</v>
      </c>
      <c r="M74" s="26">
        <f t="shared" si="2"/>
        <v>0</v>
      </c>
    </row>
    <row r="75" spans="4:13" x14ac:dyDescent="0.25">
      <c r="D75" s="18"/>
      <c r="E75" s="29"/>
      <c r="F75" s="30" t="s">
        <v>70</v>
      </c>
      <c r="G75" s="17" t="s">
        <v>6</v>
      </c>
      <c r="H75" s="33">
        <v>7</v>
      </c>
      <c r="I75" s="27">
        <v>0</v>
      </c>
      <c r="J75" s="25">
        <f t="shared" si="0"/>
        <v>0</v>
      </c>
      <c r="K75" s="27">
        <v>0</v>
      </c>
      <c r="L75" s="25">
        <f t="shared" si="1"/>
        <v>0</v>
      </c>
      <c r="M75" s="26">
        <f t="shared" si="2"/>
        <v>0</v>
      </c>
    </row>
    <row r="76" spans="4:13" x14ac:dyDescent="0.25">
      <c r="D76" s="18"/>
      <c r="E76" s="29"/>
      <c r="F76" s="30" t="s">
        <v>71</v>
      </c>
      <c r="G76" s="17" t="s">
        <v>6</v>
      </c>
      <c r="H76" s="33">
        <v>9</v>
      </c>
      <c r="I76" s="27">
        <v>0</v>
      </c>
      <c r="J76" s="25">
        <f t="shared" si="0"/>
        <v>0</v>
      </c>
      <c r="K76" s="27">
        <v>0</v>
      </c>
      <c r="L76" s="25">
        <f t="shared" si="1"/>
        <v>0</v>
      </c>
      <c r="M76" s="26">
        <f t="shared" si="2"/>
        <v>0</v>
      </c>
    </row>
    <row r="77" spans="4:13" x14ac:dyDescent="0.25">
      <c r="D77" s="18"/>
      <c r="E77" s="29"/>
      <c r="F77" s="30" t="s">
        <v>72</v>
      </c>
      <c r="G77" s="17" t="s">
        <v>6</v>
      </c>
      <c r="H77" s="33">
        <v>2</v>
      </c>
      <c r="I77" s="27">
        <v>0</v>
      </c>
      <c r="J77" s="25">
        <f t="shared" si="0"/>
        <v>0</v>
      </c>
      <c r="K77" s="27">
        <v>0</v>
      </c>
      <c r="L77" s="25">
        <f t="shared" si="1"/>
        <v>0</v>
      </c>
      <c r="M77" s="26">
        <f t="shared" si="2"/>
        <v>0</v>
      </c>
    </row>
    <row r="78" spans="4:13" x14ac:dyDescent="0.25">
      <c r="D78" s="18"/>
      <c r="E78" s="29"/>
      <c r="F78" s="30" t="s">
        <v>73</v>
      </c>
      <c r="G78" s="17" t="s">
        <v>6</v>
      </c>
      <c r="H78" s="33">
        <v>2</v>
      </c>
      <c r="I78" s="27">
        <v>0</v>
      </c>
      <c r="J78" s="25">
        <f t="shared" si="0"/>
        <v>0</v>
      </c>
      <c r="K78" s="27">
        <v>0</v>
      </c>
      <c r="L78" s="25">
        <f t="shared" si="1"/>
        <v>0</v>
      </c>
      <c r="M78" s="26">
        <f t="shared" si="2"/>
        <v>0</v>
      </c>
    </row>
    <row r="79" spans="4:13" x14ac:dyDescent="0.25">
      <c r="D79" s="18"/>
      <c r="E79" s="29"/>
      <c r="F79" s="30" t="s">
        <v>74</v>
      </c>
      <c r="G79" s="17" t="s">
        <v>6</v>
      </c>
      <c r="H79" s="33">
        <v>120</v>
      </c>
      <c r="I79" s="27">
        <v>0</v>
      </c>
      <c r="J79" s="25">
        <f t="shared" si="0"/>
        <v>0</v>
      </c>
      <c r="K79" s="27">
        <v>0</v>
      </c>
      <c r="L79" s="25">
        <f t="shared" si="1"/>
        <v>0</v>
      </c>
      <c r="M79" s="26">
        <f t="shared" si="2"/>
        <v>0</v>
      </c>
    </row>
    <row r="80" spans="4:13" x14ac:dyDescent="0.25">
      <c r="D80" s="18"/>
      <c r="E80" s="29"/>
      <c r="F80" s="30" t="s">
        <v>75</v>
      </c>
      <c r="G80" s="17" t="s">
        <v>6</v>
      </c>
      <c r="H80" s="33">
        <v>33</v>
      </c>
      <c r="I80" s="27">
        <v>0</v>
      </c>
      <c r="J80" s="25">
        <f t="shared" si="0"/>
        <v>0</v>
      </c>
      <c r="K80" s="27">
        <v>0</v>
      </c>
      <c r="L80" s="25">
        <f t="shared" si="1"/>
        <v>0</v>
      </c>
      <c r="M80" s="26">
        <f t="shared" si="2"/>
        <v>0</v>
      </c>
    </row>
    <row r="81" spans="4:15" x14ac:dyDescent="0.25">
      <c r="D81" s="18"/>
      <c r="E81" s="29"/>
      <c r="F81" s="30" t="s">
        <v>76</v>
      </c>
      <c r="G81" s="17" t="s">
        <v>6</v>
      </c>
      <c r="H81" s="33">
        <v>19</v>
      </c>
      <c r="I81" s="27">
        <v>0</v>
      </c>
      <c r="J81" s="25">
        <f t="shared" si="0"/>
        <v>0</v>
      </c>
      <c r="K81" s="27">
        <v>0</v>
      </c>
      <c r="L81" s="25">
        <f t="shared" si="1"/>
        <v>0</v>
      </c>
      <c r="M81" s="26">
        <f t="shared" si="2"/>
        <v>0</v>
      </c>
      <c r="O81" s="34"/>
    </row>
    <row r="82" spans="4:15" x14ac:dyDescent="0.3">
      <c r="D82" s="18"/>
      <c r="E82" s="29"/>
      <c r="F82" s="23" t="s">
        <v>9</v>
      </c>
      <c r="G82" s="17" t="s">
        <v>6</v>
      </c>
      <c r="H82" s="24">
        <v>1</v>
      </c>
      <c r="I82" s="27">
        <v>0</v>
      </c>
      <c r="J82" s="25">
        <f t="shared" ref="J82:J213" si="3">I82*H82</f>
        <v>0</v>
      </c>
      <c r="K82" s="27"/>
      <c r="L82" s="25"/>
      <c r="M82" s="26">
        <f t="shared" ref="M82:M213" si="4">J82+L82</f>
        <v>0</v>
      </c>
    </row>
    <row r="83" spans="4:15" x14ac:dyDescent="0.3">
      <c r="D83" s="21" t="s">
        <v>8</v>
      </c>
      <c r="E83" s="21"/>
      <c r="F83" s="21"/>
      <c r="G83" s="21"/>
      <c r="H83" s="21"/>
      <c r="I83" s="31"/>
      <c r="J83" s="31"/>
      <c r="K83" s="31"/>
      <c r="L83" s="31"/>
      <c r="M83" s="31"/>
    </row>
    <row r="84" spans="4:15" ht="14.4" customHeight="1" x14ac:dyDescent="0.25">
      <c r="D84" s="18"/>
      <c r="E84" s="5"/>
      <c r="F84" s="30" t="s">
        <v>309</v>
      </c>
      <c r="G84" s="6" t="s">
        <v>5</v>
      </c>
      <c r="H84" s="30">
        <v>11000</v>
      </c>
      <c r="I84" s="7">
        <v>0</v>
      </c>
      <c r="J84" s="25">
        <f t="shared" si="3"/>
        <v>0</v>
      </c>
      <c r="K84" s="35">
        <v>0</v>
      </c>
      <c r="L84" s="25">
        <f t="shared" ref="L84:L211" si="5">H84*K84</f>
        <v>0</v>
      </c>
      <c r="M84" s="26">
        <f t="shared" si="4"/>
        <v>0</v>
      </c>
    </row>
    <row r="85" spans="4:15" x14ac:dyDescent="0.25">
      <c r="D85" s="18"/>
      <c r="E85" s="5"/>
      <c r="F85" s="30" t="s">
        <v>340</v>
      </c>
      <c r="G85" s="6" t="s">
        <v>5</v>
      </c>
      <c r="H85" s="30">
        <v>500</v>
      </c>
      <c r="I85" s="7">
        <v>0</v>
      </c>
      <c r="J85" s="25">
        <f t="shared" si="3"/>
        <v>0</v>
      </c>
      <c r="K85" s="35">
        <v>0</v>
      </c>
      <c r="L85" s="25">
        <f t="shared" si="5"/>
        <v>0</v>
      </c>
      <c r="M85" s="26">
        <f t="shared" si="4"/>
        <v>0</v>
      </c>
    </row>
    <row r="86" spans="4:15" x14ac:dyDescent="0.25">
      <c r="D86" s="18"/>
      <c r="E86" s="5"/>
      <c r="F86" s="30" t="s">
        <v>310</v>
      </c>
      <c r="G86" s="6" t="s">
        <v>5</v>
      </c>
      <c r="H86" s="30">
        <v>6600</v>
      </c>
      <c r="I86" s="7">
        <v>0</v>
      </c>
      <c r="J86" s="25">
        <f t="shared" si="3"/>
        <v>0</v>
      </c>
      <c r="K86" s="35">
        <v>0</v>
      </c>
      <c r="L86" s="25">
        <f t="shared" si="5"/>
        <v>0</v>
      </c>
      <c r="M86" s="26">
        <f t="shared" si="4"/>
        <v>0</v>
      </c>
    </row>
    <row r="87" spans="4:15" x14ac:dyDescent="0.25">
      <c r="D87" s="18"/>
      <c r="E87" s="5"/>
      <c r="F87" s="30" t="s">
        <v>311</v>
      </c>
      <c r="G87" s="36" t="s">
        <v>5</v>
      </c>
      <c r="H87" s="30">
        <v>1200</v>
      </c>
      <c r="I87" s="37">
        <v>0</v>
      </c>
      <c r="J87" s="25">
        <f t="shared" si="3"/>
        <v>0</v>
      </c>
      <c r="K87" s="35">
        <v>0</v>
      </c>
      <c r="L87" s="25">
        <f t="shared" si="5"/>
        <v>0</v>
      </c>
      <c r="M87" s="26">
        <f t="shared" si="4"/>
        <v>0</v>
      </c>
    </row>
    <row r="88" spans="4:15" x14ac:dyDescent="0.25">
      <c r="D88" s="18"/>
      <c r="E88" s="5"/>
      <c r="F88" s="30" t="s">
        <v>312</v>
      </c>
      <c r="G88" s="36" t="s">
        <v>5</v>
      </c>
      <c r="H88" s="30">
        <v>300</v>
      </c>
      <c r="I88" s="37">
        <v>0</v>
      </c>
      <c r="J88" s="25">
        <f t="shared" si="3"/>
        <v>0</v>
      </c>
      <c r="K88" s="35">
        <v>0</v>
      </c>
      <c r="L88" s="25">
        <f t="shared" si="5"/>
        <v>0</v>
      </c>
      <c r="M88" s="26">
        <f t="shared" si="4"/>
        <v>0</v>
      </c>
    </row>
    <row r="89" spans="4:15" x14ac:dyDescent="0.25">
      <c r="D89" s="18"/>
      <c r="E89" s="5"/>
      <c r="F89" s="30" t="s">
        <v>313</v>
      </c>
      <c r="G89" s="36" t="s">
        <v>5</v>
      </c>
      <c r="H89" s="30">
        <v>740</v>
      </c>
      <c r="I89" s="37">
        <v>0</v>
      </c>
      <c r="J89" s="25">
        <f t="shared" si="3"/>
        <v>0</v>
      </c>
      <c r="K89" s="38">
        <v>0</v>
      </c>
      <c r="L89" s="25">
        <f t="shared" si="5"/>
        <v>0</v>
      </c>
      <c r="M89" s="26">
        <f t="shared" si="4"/>
        <v>0</v>
      </c>
    </row>
    <row r="90" spans="4:15" x14ac:dyDescent="0.25">
      <c r="D90" s="18"/>
      <c r="E90" s="5"/>
      <c r="F90" s="30" t="s">
        <v>314</v>
      </c>
      <c r="G90" s="36" t="s">
        <v>5</v>
      </c>
      <c r="H90" s="30">
        <v>290</v>
      </c>
      <c r="I90" s="37">
        <v>0</v>
      </c>
      <c r="J90" s="25">
        <f t="shared" si="3"/>
        <v>0</v>
      </c>
      <c r="K90" s="38">
        <v>0</v>
      </c>
      <c r="L90" s="25">
        <f t="shared" si="5"/>
        <v>0</v>
      </c>
      <c r="M90" s="26">
        <f t="shared" si="4"/>
        <v>0</v>
      </c>
    </row>
    <row r="91" spans="4:15" x14ac:dyDescent="0.25">
      <c r="D91" s="18"/>
      <c r="E91" s="5"/>
      <c r="F91" s="30" t="s">
        <v>315</v>
      </c>
      <c r="G91" s="36" t="s">
        <v>5</v>
      </c>
      <c r="H91" s="30">
        <v>300</v>
      </c>
      <c r="I91" s="37">
        <v>0</v>
      </c>
      <c r="J91" s="25">
        <f t="shared" si="3"/>
        <v>0</v>
      </c>
      <c r="K91" s="38">
        <v>0</v>
      </c>
      <c r="L91" s="25">
        <f t="shared" si="5"/>
        <v>0</v>
      </c>
      <c r="M91" s="26">
        <f t="shared" si="4"/>
        <v>0</v>
      </c>
    </row>
    <row r="92" spans="4:15" x14ac:dyDescent="0.25">
      <c r="D92" s="18"/>
      <c r="E92" s="5"/>
      <c r="F92" s="30" t="s">
        <v>316</v>
      </c>
      <c r="G92" s="36" t="s">
        <v>5</v>
      </c>
      <c r="H92" s="30">
        <v>820</v>
      </c>
      <c r="I92" s="37">
        <v>0</v>
      </c>
      <c r="J92" s="25">
        <f t="shared" si="3"/>
        <v>0</v>
      </c>
      <c r="K92" s="38">
        <v>0</v>
      </c>
      <c r="L92" s="25">
        <f t="shared" si="5"/>
        <v>0</v>
      </c>
      <c r="M92" s="26">
        <f t="shared" si="4"/>
        <v>0</v>
      </c>
    </row>
    <row r="93" spans="4:15" x14ac:dyDescent="0.25">
      <c r="D93" s="18"/>
      <c r="E93" s="5"/>
      <c r="F93" s="30" t="s">
        <v>317</v>
      </c>
      <c r="G93" s="36" t="s">
        <v>5</v>
      </c>
      <c r="H93" s="30">
        <v>150</v>
      </c>
      <c r="I93" s="37">
        <v>0</v>
      </c>
      <c r="J93" s="25">
        <f t="shared" si="3"/>
        <v>0</v>
      </c>
      <c r="K93" s="37">
        <v>0</v>
      </c>
      <c r="L93" s="25">
        <f t="shared" si="5"/>
        <v>0</v>
      </c>
      <c r="M93" s="26">
        <f t="shared" si="4"/>
        <v>0</v>
      </c>
    </row>
    <row r="94" spans="4:15" x14ac:dyDescent="0.25">
      <c r="D94" s="18"/>
      <c r="E94" s="5"/>
      <c r="F94" s="30" t="s">
        <v>318</v>
      </c>
      <c r="G94" s="36" t="s">
        <v>5</v>
      </c>
      <c r="H94" s="30">
        <v>100</v>
      </c>
      <c r="I94" s="37">
        <v>0</v>
      </c>
      <c r="J94" s="25">
        <f t="shared" si="3"/>
        <v>0</v>
      </c>
      <c r="K94" s="37">
        <v>0</v>
      </c>
      <c r="L94" s="25">
        <f t="shared" si="5"/>
        <v>0</v>
      </c>
      <c r="M94" s="26">
        <f t="shared" si="4"/>
        <v>0</v>
      </c>
    </row>
    <row r="95" spans="4:15" x14ac:dyDescent="0.25">
      <c r="D95" s="18"/>
      <c r="E95" s="5"/>
      <c r="F95" s="30" t="s">
        <v>376</v>
      </c>
      <c r="G95" s="36" t="s">
        <v>5</v>
      </c>
      <c r="H95" s="30">
        <v>40</v>
      </c>
      <c r="I95" s="37">
        <v>0</v>
      </c>
      <c r="J95" s="25">
        <f t="shared" si="3"/>
        <v>0</v>
      </c>
      <c r="K95" s="37">
        <v>0</v>
      </c>
      <c r="L95" s="25">
        <f t="shared" si="5"/>
        <v>0</v>
      </c>
      <c r="M95" s="26">
        <f t="shared" si="4"/>
        <v>0</v>
      </c>
    </row>
    <row r="96" spans="4:15" ht="14.4" customHeight="1" x14ac:dyDescent="0.25">
      <c r="D96" s="18"/>
      <c r="E96" s="5"/>
      <c r="F96" s="30" t="s">
        <v>319</v>
      </c>
      <c r="G96" s="36" t="s">
        <v>5</v>
      </c>
      <c r="H96" s="30">
        <v>32</v>
      </c>
      <c r="I96" s="37">
        <v>0</v>
      </c>
      <c r="J96" s="25">
        <f t="shared" si="3"/>
        <v>0</v>
      </c>
      <c r="K96" s="38">
        <v>0</v>
      </c>
      <c r="L96" s="25">
        <f t="shared" si="5"/>
        <v>0</v>
      </c>
      <c r="M96" s="26">
        <f t="shared" si="4"/>
        <v>0</v>
      </c>
    </row>
    <row r="97" spans="4:13" x14ac:dyDescent="0.25">
      <c r="D97" s="18"/>
      <c r="E97" s="5"/>
      <c r="F97" s="30" t="s">
        <v>320</v>
      </c>
      <c r="G97" s="36" t="s">
        <v>5</v>
      </c>
      <c r="H97" s="30">
        <v>40</v>
      </c>
      <c r="I97" s="37">
        <v>0</v>
      </c>
      <c r="J97" s="25">
        <f t="shared" si="3"/>
        <v>0</v>
      </c>
      <c r="K97" s="38">
        <v>0</v>
      </c>
      <c r="L97" s="25">
        <f t="shared" si="5"/>
        <v>0</v>
      </c>
      <c r="M97" s="26">
        <f t="shared" si="4"/>
        <v>0</v>
      </c>
    </row>
    <row r="98" spans="4:13" x14ac:dyDescent="0.25">
      <c r="D98" s="18"/>
      <c r="E98" s="5"/>
      <c r="F98" s="30" t="s">
        <v>321</v>
      </c>
      <c r="G98" s="6" t="s">
        <v>5</v>
      </c>
      <c r="H98" s="30">
        <v>110</v>
      </c>
      <c r="I98" s="7">
        <v>0</v>
      </c>
      <c r="J98" s="25">
        <f t="shared" si="3"/>
        <v>0</v>
      </c>
      <c r="K98" s="35">
        <v>0</v>
      </c>
      <c r="L98" s="25">
        <f t="shared" si="5"/>
        <v>0</v>
      </c>
      <c r="M98" s="26">
        <f t="shared" si="4"/>
        <v>0</v>
      </c>
    </row>
    <row r="99" spans="4:13" x14ac:dyDescent="0.25">
      <c r="D99" s="18"/>
      <c r="E99" s="5"/>
      <c r="F99" s="30" t="s">
        <v>322</v>
      </c>
      <c r="G99" s="6" t="s">
        <v>5</v>
      </c>
      <c r="H99" s="30">
        <v>50</v>
      </c>
      <c r="I99" s="7">
        <v>0</v>
      </c>
      <c r="J99" s="25">
        <f t="shared" si="3"/>
        <v>0</v>
      </c>
      <c r="K99" s="35">
        <v>0</v>
      </c>
      <c r="L99" s="25">
        <f t="shared" si="5"/>
        <v>0</v>
      </c>
      <c r="M99" s="26">
        <f t="shared" si="4"/>
        <v>0</v>
      </c>
    </row>
    <row r="100" spans="4:13" x14ac:dyDescent="0.25">
      <c r="D100" s="18"/>
      <c r="E100" s="5"/>
      <c r="F100" s="30" t="s">
        <v>323</v>
      </c>
      <c r="G100" s="6" t="s">
        <v>5</v>
      </c>
      <c r="H100" s="30">
        <v>45</v>
      </c>
      <c r="I100" s="7">
        <v>0</v>
      </c>
      <c r="J100" s="25">
        <f t="shared" si="3"/>
        <v>0</v>
      </c>
      <c r="K100" s="35">
        <v>0</v>
      </c>
      <c r="L100" s="25">
        <f t="shared" si="5"/>
        <v>0</v>
      </c>
      <c r="M100" s="26">
        <f t="shared" si="4"/>
        <v>0</v>
      </c>
    </row>
    <row r="101" spans="4:13" x14ac:dyDescent="0.25">
      <c r="D101" s="18"/>
      <c r="E101" s="5"/>
      <c r="F101" s="30" t="s">
        <v>324</v>
      </c>
      <c r="G101" s="6" t="s">
        <v>5</v>
      </c>
      <c r="H101" s="30">
        <v>60</v>
      </c>
      <c r="I101" s="7">
        <v>0</v>
      </c>
      <c r="J101" s="25">
        <f t="shared" si="3"/>
        <v>0</v>
      </c>
      <c r="K101" s="35">
        <v>0</v>
      </c>
      <c r="L101" s="25">
        <f t="shared" si="5"/>
        <v>0</v>
      </c>
      <c r="M101" s="26">
        <f t="shared" si="4"/>
        <v>0</v>
      </c>
    </row>
    <row r="102" spans="4:13" x14ac:dyDescent="0.25">
      <c r="D102" s="18"/>
      <c r="E102" s="5"/>
      <c r="F102" s="30" t="s">
        <v>325</v>
      </c>
      <c r="G102" s="6" t="s">
        <v>5</v>
      </c>
      <c r="H102" s="30">
        <v>190</v>
      </c>
      <c r="I102" s="7">
        <v>0</v>
      </c>
      <c r="J102" s="25">
        <f t="shared" si="3"/>
        <v>0</v>
      </c>
      <c r="K102" s="35">
        <v>0</v>
      </c>
      <c r="L102" s="25">
        <f t="shared" si="5"/>
        <v>0</v>
      </c>
      <c r="M102" s="26">
        <f t="shared" si="4"/>
        <v>0</v>
      </c>
    </row>
    <row r="103" spans="4:13" x14ac:dyDescent="0.25">
      <c r="D103" s="18"/>
      <c r="E103" s="5"/>
      <c r="F103" s="30" t="s">
        <v>326</v>
      </c>
      <c r="G103" s="6" t="s">
        <v>5</v>
      </c>
      <c r="H103" s="30">
        <v>50</v>
      </c>
      <c r="I103" s="7">
        <v>0</v>
      </c>
      <c r="J103" s="25">
        <f t="shared" si="3"/>
        <v>0</v>
      </c>
      <c r="K103" s="35">
        <v>0</v>
      </c>
      <c r="L103" s="25">
        <f t="shared" si="5"/>
        <v>0</v>
      </c>
      <c r="M103" s="26">
        <f t="shared" si="4"/>
        <v>0</v>
      </c>
    </row>
    <row r="104" spans="4:13" x14ac:dyDescent="0.25">
      <c r="D104" s="18"/>
      <c r="E104" s="5"/>
      <c r="F104" s="30" t="s">
        <v>327</v>
      </c>
      <c r="G104" s="6" t="s">
        <v>5</v>
      </c>
      <c r="H104" s="30">
        <v>48</v>
      </c>
      <c r="I104" s="7">
        <v>0</v>
      </c>
      <c r="J104" s="25">
        <f t="shared" si="3"/>
        <v>0</v>
      </c>
      <c r="K104" s="35">
        <v>0</v>
      </c>
      <c r="L104" s="25">
        <f t="shared" si="5"/>
        <v>0</v>
      </c>
      <c r="M104" s="26">
        <f t="shared" si="4"/>
        <v>0</v>
      </c>
    </row>
    <row r="105" spans="4:13" x14ac:dyDescent="0.25">
      <c r="D105" s="18"/>
      <c r="E105" s="5"/>
      <c r="F105" s="30" t="s">
        <v>375</v>
      </c>
      <c r="G105" s="6" t="s">
        <v>5</v>
      </c>
      <c r="H105" s="30">
        <v>35</v>
      </c>
      <c r="I105" s="7">
        <v>0</v>
      </c>
      <c r="J105" s="25">
        <f t="shared" si="3"/>
        <v>0</v>
      </c>
      <c r="K105" s="35">
        <v>0</v>
      </c>
      <c r="L105" s="25">
        <f t="shared" si="5"/>
        <v>0</v>
      </c>
      <c r="M105" s="26">
        <f t="shared" si="4"/>
        <v>0</v>
      </c>
    </row>
    <row r="106" spans="4:13" x14ac:dyDescent="0.25">
      <c r="D106" s="18"/>
      <c r="E106" s="5"/>
      <c r="F106" s="30" t="s">
        <v>328</v>
      </c>
      <c r="G106" s="6" t="s">
        <v>5</v>
      </c>
      <c r="H106" s="30">
        <v>18</v>
      </c>
      <c r="I106" s="7">
        <v>0</v>
      </c>
      <c r="J106" s="25">
        <f t="shared" si="3"/>
        <v>0</v>
      </c>
      <c r="K106" s="35">
        <v>0</v>
      </c>
      <c r="L106" s="25">
        <f t="shared" si="5"/>
        <v>0</v>
      </c>
      <c r="M106" s="26">
        <f t="shared" si="4"/>
        <v>0</v>
      </c>
    </row>
    <row r="107" spans="4:13" x14ac:dyDescent="0.25">
      <c r="D107" s="18"/>
      <c r="E107" s="5"/>
      <c r="F107" s="30" t="s">
        <v>329</v>
      </c>
      <c r="G107" s="6" t="s">
        <v>5</v>
      </c>
      <c r="H107" s="30">
        <v>15</v>
      </c>
      <c r="I107" s="7">
        <v>0</v>
      </c>
      <c r="J107" s="25">
        <f t="shared" si="3"/>
        <v>0</v>
      </c>
      <c r="K107" s="35">
        <v>0</v>
      </c>
      <c r="L107" s="25">
        <f t="shared" si="5"/>
        <v>0</v>
      </c>
      <c r="M107" s="26">
        <f t="shared" si="4"/>
        <v>0</v>
      </c>
    </row>
    <row r="108" spans="4:13" x14ac:dyDescent="0.25">
      <c r="D108" s="18"/>
      <c r="E108" s="5"/>
      <c r="F108" s="30" t="s">
        <v>330</v>
      </c>
      <c r="G108" s="6" t="s">
        <v>5</v>
      </c>
      <c r="H108" s="30">
        <v>25</v>
      </c>
      <c r="I108" s="7">
        <v>0</v>
      </c>
      <c r="J108" s="25">
        <f t="shared" si="3"/>
        <v>0</v>
      </c>
      <c r="K108" s="35">
        <v>0</v>
      </c>
      <c r="L108" s="25">
        <f t="shared" si="5"/>
        <v>0</v>
      </c>
      <c r="M108" s="26">
        <f t="shared" si="4"/>
        <v>0</v>
      </c>
    </row>
    <row r="109" spans="4:13" x14ac:dyDescent="0.25">
      <c r="D109" s="18"/>
      <c r="E109" s="5"/>
      <c r="F109" s="30" t="s">
        <v>331</v>
      </c>
      <c r="G109" s="6" t="s">
        <v>5</v>
      </c>
      <c r="H109" s="30">
        <v>100</v>
      </c>
      <c r="I109" s="7">
        <v>0</v>
      </c>
      <c r="J109" s="25">
        <f t="shared" si="3"/>
        <v>0</v>
      </c>
      <c r="K109" s="35">
        <v>0</v>
      </c>
      <c r="L109" s="25">
        <f t="shared" si="5"/>
        <v>0</v>
      </c>
      <c r="M109" s="26">
        <f t="shared" si="4"/>
        <v>0</v>
      </c>
    </row>
    <row r="110" spans="4:13" x14ac:dyDescent="0.25">
      <c r="D110" s="18"/>
      <c r="E110" s="5"/>
      <c r="F110" s="30" t="s">
        <v>332</v>
      </c>
      <c r="G110" s="6" t="s">
        <v>5</v>
      </c>
      <c r="H110" s="30">
        <v>25</v>
      </c>
      <c r="I110" s="7">
        <v>0</v>
      </c>
      <c r="J110" s="25">
        <f t="shared" si="3"/>
        <v>0</v>
      </c>
      <c r="K110" s="35">
        <v>0</v>
      </c>
      <c r="L110" s="25">
        <f t="shared" si="5"/>
        <v>0</v>
      </c>
      <c r="M110" s="26">
        <f t="shared" si="4"/>
        <v>0</v>
      </c>
    </row>
    <row r="111" spans="4:13" x14ac:dyDescent="0.25">
      <c r="D111" s="18"/>
      <c r="E111" s="5"/>
      <c r="F111" s="30" t="s">
        <v>333</v>
      </c>
      <c r="G111" s="6" t="s">
        <v>5</v>
      </c>
      <c r="H111" s="30">
        <v>20</v>
      </c>
      <c r="I111" s="7">
        <v>0</v>
      </c>
      <c r="J111" s="25">
        <f t="shared" si="3"/>
        <v>0</v>
      </c>
      <c r="K111" s="35">
        <v>0</v>
      </c>
      <c r="L111" s="25">
        <f t="shared" si="5"/>
        <v>0</v>
      </c>
      <c r="M111" s="26">
        <f t="shared" si="4"/>
        <v>0</v>
      </c>
    </row>
    <row r="112" spans="4:13" x14ac:dyDescent="0.25">
      <c r="D112" s="18"/>
      <c r="E112" s="5"/>
      <c r="F112" s="30" t="s">
        <v>334</v>
      </c>
      <c r="G112" s="6" t="s">
        <v>5</v>
      </c>
      <c r="H112" s="30">
        <v>40</v>
      </c>
      <c r="I112" s="7">
        <v>0</v>
      </c>
      <c r="J112" s="25">
        <f t="shared" si="3"/>
        <v>0</v>
      </c>
      <c r="K112" s="35">
        <v>0</v>
      </c>
      <c r="L112" s="25">
        <f t="shared" si="5"/>
        <v>0</v>
      </c>
      <c r="M112" s="26">
        <f t="shared" si="4"/>
        <v>0</v>
      </c>
    </row>
    <row r="113" spans="4:13" x14ac:dyDescent="0.25">
      <c r="D113" s="18"/>
      <c r="E113" s="5"/>
      <c r="F113" s="30" t="s">
        <v>336</v>
      </c>
      <c r="G113" s="6" t="s">
        <v>5</v>
      </c>
      <c r="H113" s="30">
        <f>1.5*(290+370+580+100)</f>
        <v>2010</v>
      </c>
      <c r="I113" s="7">
        <v>0</v>
      </c>
      <c r="J113" s="25">
        <f t="shared" si="3"/>
        <v>0</v>
      </c>
      <c r="K113" s="35">
        <v>0</v>
      </c>
      <c r="L113" s="25">
        <f t="shared" si="5"/>
        <v>0</v>
      </c>
      <c r="M113" s="26">
        <f t="shared" si="4"/>
        <v>0</v>
      </c>
    </row>
    <row r="114" spans="4:13" x14ac:dyDescent="0.25">
      <c r="D114" s="18"/>
      <c r="E114" s="5"/>
      <c r="F114" s="30" t="s">
        <v>337</v>
      </c>
      <c r="G114" s="6" t="s">
        <v>5</v>
      </c>
      <c r="H114" s="30">
        <f>1.2*250</f>
        <v>300</v>
      </c>
      <c r="I114" s="7">
        <v>0</v>
      </c>
      <c r="J114" s="25">
        <f t="shared" si="3"/>
        <v>0</v>
      </c>
      <c r="K114" s="35">
        <v>0</v>
      </c>
      <c r="L114" s="25">
        <f t="shared" si="5"/>
        <v>0</v>
      </c>
      <c r="M114" s="26">
        <f t="shared" si="4"/>
        <v>0</v>
      </c>
    </row>
    <row r="115" spans="4:13" x14ac:dyDescent="0.25">
      <c r="D115" s="18"/>
      <c r="E115" s="5"/>
      <c r="F115" s="30" t="s">
        <v>338</v>
      </c>
      <c r="G115" s="6" t="s">
        <v>5</v>
      </c>
      <c r="H115" s="30">
        <v>180</v>
      </c>
      <c r="I115" s="7">
        <v>0</v>
      </c>
      <c r="J115" s="25">
        <f t="shared" si="3"/>
        <v>0</v>
      </c>
      <c r="K115" s="35">
        <v>0</v>
      </c>
      <c r="L115" s="25">
        <f t="shared" si="5"/>
        <v>0</v>
      </c>
      <c r="M115" s="26">
        <f t="shared" si="4"/>
        <v>0</v>
      </c>
    </row>
    <row r="116" spans="4:13" x14ac:dyDescent="0.25">
      <c r="D116" s="18"/>
      <c r="E116" s="5"/>
      <c r="F116" s="30" t="s">
        <v>341</v>
      </c>
      <c r="G116" s="6" t="s">
        <v>5</v>
      </c>
      <c r="H116" s="30">
        <v>560</v>
      </c>
      <c r="I116" s="7">
        <v>0</v>
      </c>
      <c r="J116" s="25">
        <f t="shared" si="3"/>
        <v>0</v>
      </c>
      <c r="K116" s="35">
        <v>0</v>
      </c>
      <c r="L116" s="25">
        <f t="shared" si="5"/>
        <v>0</v>
      </c>
      <c r="M116" s="26">
        <f t="shared" si="4"/>
        <v>0</v>
      </c>
    </row>
    <row r="117" spans="4:13" x14ac:dyDescent="0.25">
      <c r="D117" s="18"/>
      <c r="E117" s="5"/>
      <c r="F117" s="30" t="s">
        <v>339</v>
      </c>
      <c r="G117" s="6" t="s">
        <v>5</v>
      </c>
      <c r="H117" s="30">
        <v>2300</v>
      </c>
      <c r="I117" s="7">
        <v>0</v>
      </c>
      <c r="J117" s="25">
        <f t="shared" si="3"/>
        <v>0</v>
      </c>
      <c r="K117" s="35">
        <v>0</v>
      </c>
      <c r="L117" s="25">
        <f t="shared" si="5"/>
        <v>0</v>
      </c>
      <c r="M117" s="26">
        <f t="shared" si="4"/>
        <v>0</v>
      </c>
    </row>
    <row r="118" spans="4:13" x14ac:dyDescent="0.25">
      <c r="D118" s="18"/>
      <c r="E118" s="5"/>
      <c r="F118" s="30" t="s">
        <v>374</v>
      </c>
      <c r="G118" s="6" t="s">
        <v>5</v>
      </c>
      <c r="H118" s="30">
        <v>70</v>
      </c>
      <c r="I118" s="7">
        <v>0</v>
      </c>
      <c r="J118" s="25">
        <f t="shared" si="3"/>
        <v>0</v>
      </c>
      <c r="K118" s="35">
        <v>0</v>
      </c>
      <c r="L118" s="25">
        <f t="shared" si="5"/>
        <v>0</v>
      </c>
      <c r="M118" s="26">
        <f t="shared" si="4"/>
        <v>0</v>
      </c>
    </row>
    <row r="119" spans="4:13" x14ac:dyDescent="0.25">
      <c r="D119" s="76"/>
      <c r="E119" s="77"/>
      <c r="F119" s="73" t="s">
        <v>388</v>
      </c>
      <c r="G119" s="78" t="s">
        <v>6</v>
      </c>
      <c r="H119" s="73">
        <v>800</v>
      </c>
      <c r="I119" s="79">
        <v>0</v>
      </c>
      <c r="J119" s="80">
        <f t="shared" si="3"/>
        <v>0</v>
      </c>
      <c r="K119" s="81">
        <v>0</v>
      </c>
      <c r="L119" s="80">
        <f t="shared" si="5"/>
        <v>0</v>
      </c>
      <c r="M119" s="82">
        <f t="shared" si="4"/>
        <v>0</v>
      </c>
    </row>
    <row r="120" spans="4:13" x14ac:dyDescent="0.25">
      <c r="D120" s="76"/>
      <c r="E120" s="77"/>
      <c r="F120" s="73" t="s">
        <v>389</v>
      </c>
      <c r="G120" s="78" t="s">
        <v>5</v>
      </c>
      <c r="H120" s="73">
        <v>7400</v>
      </c>
      <c r="I120" s="79">
        <v>0</v>
      </c>
      <c r="J120" s="80">
        <f t="shared" si="3"/>
        <v>0</v>
      </c>
      <c r="K120" s="81">
        <v>0</v>
      </c>
      <c r="L120" s="80">
        <f t="shared" si="5"/>
        <v>0</v>
      </c>
      <c r="M120" s="82">
        <f t="shared" si="4"/>
        <v>0</v>
      </c>
    </row>
    <row r="121" spans="4:13" x14ac:dyDescent="0.25">
      <c r="D121" s="18"/>
      <c r="E121" s="5"/>
      <c r="F121" s="30" t="s">
        <v>342</v>
      </c>
      <c r="G121" s="6" t="s">
        <v>5</v>
      </c>
      <c r="H121" s="30">
        <v>16</v>
      </c>
      <c r="I121" s="39">
        <v>0</v>
      </c>
      <c r="J121" s="25">
        <f t="shared" si="3"/>
        <v>0</v>
      </c>
      <c r="K121" s="35">
        <v>0</v>
      </c>
      <c r="L121" s="25">
        <f t="shared" si="5"/>
        <v>0</v>
      </c>
      <c r="M121" s="26">
        <f t="shared" si="4"/>
        <v>0</v>
      </c>
    </row>
    <row r="122" spans="4:13" x14ac:dyDescent="0.25">
      <c r="D122" s="18"/>
      <c r="E122" s="5"/>
      <c r="F122" s="30" t="s">
        <v>343</v>
      </c>
      <c r="G122" s="6" t="s">
        <v>5</v>
      </c>
      <c r="H122" s="30">
        <v>65</v>
      </c>
      <c r="I122" s="39">
        <v>0</v>
      </c>
      <c r="J122" s="25">
        <f t="shared" si="3"/>
        <v>0</v>
      </c>
      <c r="K122" s="35">
        <v>0</v>
      </c>
      <c r="L122" s="25">
        <f t="shared" si="5"/>
        <v>0</v>
      </c>
      <c r="M122" s="26">
        <f t="shared" si="4"/>
        <v>0</v>
      </c>
    </row>
    <row r="123" spans="4:13" x14ac:dyDescent="0.25">
      <c r="D123" s="18"/>
      <c r="E123" s="5"/>
      <c r="F123" s="30" t="s">
        <v>343</v>
      </c>
      <c r="G123" s="6" t="s">
        <v>5</v>
      </c>
      <c r="H123" s="30">
        <v>23</v>
      </c>
      <c r="I123" s="39">
        <v>0</v>
      </c>
      <c r="J123" s="25">
        <f t="shared" si="3"/>
        <v>0</v>
      </c>
      <c r="K123" s="35">
        <v>0</v>
      </c>
      <c r="L123" s="25">
        <f t="shared" si="5"/>
        <v>0</v>
      </c>
      <c r="M123" s="26">
        <f t="shared" si="4"/>
        <v>0</v>
      </c>
    </row>
    <row r="124" spans="4:13" x14ac:dyDescent="0.25">
      <c r="D124" s="18"/>
      <c r="E124" s="5"/>
      <c r="F124" s="30" t="s">
        <v>344</v>
      </c>
      <c r="G124" s="6" t="s">
        <v>5</v>
      </c>
      <c r="H124" s="30">
        <v>116</v>
      </c>
      <c r="I124" s="39">
        <v>0</v>
      </c>
      <c r="J124" s="25">
        <f t="shared" si="3"/>
        <v>0</v>
      </c>
      <c r="K124" s="35">
        <v>0</v>
      </c>
      <c r="L124" s="25">
        <f t="shared" si="5"/>
        <v>0</v>
      </c>
      <c r="M124" s="26">
        <f t="shared" si="4"/>
        <v>0</v>
      </c>
    </row>
    <row r="125" spans="4:13" x14ac:dyDescent="0.25">
      <c r="D125" s="18"/>
      <c r="E125" s="5"/>
      <c r="F125" s="30" t="s">
        <v>342</v>
      </c>
      <c r="G125" s="6" t="s">
        <v>5</v>
      </c>
      <c r="H125" s="30">
        <v>70</v>
      </c>
      <c r="I125" s="39">
        <v>0</v>
      </c>
      <c r="J125" s="25">
        <f t="shared" si="3"/>
        <v>0</v>
      </c>
      <c r="K125" s="35">
        <v>0</v>
      </c>
      <c r="L125" s="25">
        <f t="shared" si="5"/>
        <v>0</v>
      </c>
      <c r="M125" s="26">
        <f t="shared" si="4"/>
        <v>0</v>
      </c>
    </row>
    <row r="126" spans="4:13" x14ac:dyDescent="0.25">
      <c r="D126" s="18"/>
      <c r="E126" s="5"/>
      <c r="F126" s="30" t="s">
        <v>345</v>
      </c>
      <c r="G126" s="6" t="s">
        <v>5</v>
      </c>
      <c r="H126" s="30">
        <f>51+9+3.5+9.5+52.5+0.5+89+8.5+7.5</f>
        <v>231</v>
      </c>
      <c r="I126" s="39">
        <v>0</v>
      </c>
      <c r="J126" s="25">
        <f t="shared" si="3"/>
        <v>0</v>
      </c>
      <c r="K126" s="35">
        <v>0</v>
      </c>
      <c r="L126" s="25">
        <f t="shared" si="5"/>
        <v>0</v>
      </c>
      <c r="M126" s="26">
        <f t="shared" si="4"/>
        <v>0</v>
      </c>
    </row>
    <row r="127" spans="4:13" x14ac:dyDescent="0.25">
      <c r="D127" s="18"/>
      <c r="E127" s="5"/>
      <c r="F127" s="30" t="s">
        <v>371</v>
      </c>
      <c r="G127" s="6" t="s">
        <v>5</v>
      </c>
      <c r="H127" s="30">
        <v>28</v>
      </c>
      <c r="I127" s="39">
        <v>0</v>
      </c>
      <c r="J127" s="25">
        <f t="shared" si="3"/>
        <v>0</v>
      </c>
      <c r="K127" s="35">
        <v>0</v>
      </c>
      <c r="L127" s="25">
        <f t="shared" si="5"/>
        <v>0</v>
      </c>
      <c r="M127" s="26">
        <f t="shared" si="4"/>
        <v>0</v>
      </c>
    </row>
    <row r="128" spans="4:13" x14ac:dyDescent="0.25">
      <c r="D128" s="18"/>
      <c r="E128" s="5"/>
      <c r="F128" s="23" t="s">
        <v>9</v>
      </c>
      <c r="G128" s="17" t="s">
        <v>10</v>
      </c>
      <c r="H128" s="6" t="s">
        <v>22</v>
      </c>
      <c r="I128" s="7">
        <v>0</v>
      </c>
      <c r="J128" s="25">
        <f t="shared" si="3"/>
        <v>0</v>
      </c>
      <c r="K128" s="40"/>
      <c r="L128" s="25">
        <f t="shared" si="5"/>
        <v>0</v>
      </c>
      <c r="M128" s="26">
        <f t="shared" si="4"/>
        <v>0</v>
      </c>
    </row>
    <row r="129" spans="4:15" x14ac:dyDescent="0.3">
      <c r="D129" s="21" t="s">
        <v>226</v>
      </c>
      <c r="E129" s="21"/>
      <c r="F129" s="21"/>
      <c r="G129" s="21"/>
      <c r="H129" s="21"/>
      <c r="I129" s="31"/>
      <c r="J129" s="31"/>
      <c r="K129" s="31"/>
      <c r="L129" s="31"/>
      <c r="M129" s="31"/>
    </row>
    <row r="130" spans="4:15" x14ac:dyDescent="0.25">
      <c r="D130" s="16"/>
      <c r="E130" s="1"/>
      <c r="F130" s="1" t="s">
        <v>188</v>
      </c>
      <c r="G130" s="2" t="s">
        <v>6</v>
      </c>
      <c r="H130" s="10">
        <v>1</v>
      </c>
      <c r="I130" s="4">
        <v>0</v>
      </c>
      <c r="J130" s="25">
        <f t="shared" si="3"/>
        <v>0</v>
      </c>
      <c r="K130" s="40">
        <v>0</v>
      </c>
      <c r="L130" s="25">
        <f t="shared" si="5"/>
        <v>0</v>
      </c>
      <c r="M130" s="26">
        <f t="shared" si="4"/>
        <v>0</v>
      </c>
      <c r="O130" s="11"/>
    </row>
    <row r="131" spans="4:15" x14ac:dyDescent="0.25">
      <c r="D131" s="16"/>
      <c r="E131" s="1"/>
      <c r="F131" s="1" t="s">
        <v>189</v>
      </c>
      <c r="G131" s="2" t="s">
        <v>6</v>
      </c>
      <c r="H131" s="10">
        <v>2</v>
      </c>
      <c r="I131" s="4">
        <v>0</v>
      </c>
      <c r="J131" s="25">
        <f t="shared" si="3"/>
        <v>0</v>
      </c>
      <c r="K131" s="40">
        <v>0</v>
      </c>
      <c r="L131" s="25">
        <f t="shared" si="5"/>
        <v>0</v>
      </c>
      <c r="M131" s="26">
        <f t="shared" si="4"/>
        <v>0</v>
      </c>
      <c r="O131" s="11"/>
    </row>
    <row r="132" spans="4:15" x14ac:dyDescent="0.25">
      <c r="D132" s="16"/>
      <c r="E132" s="1"/>
      <c r="F132" s="1" t="s">
        <v>190</v>
      </c>
      <c r="G132" s="2" t="s">
        <v>6</v>
      </c>
      <c r="H132" s="10">
        <v>1</v>
      </c>
      <c r="I132" s="4">
        <v>0</v>
      </c>
      <c r="J132" s="25">
        <f t="shared" si="3"/>
        <v>0</v>
      </c>
      <c r="K132" s="40">
        <v>0</v>
      </c>
      <c r="L132" s="25">
        <f t="shared" si="5"/>
        <v>0</v>
      </c>
      <c r="M132" s="26">
        <f t="shared" si="4"/>
        <v>0</v>
      </c>
      <c r="O132" s="11"/>
    </row>
    <row r="133" spans="4:15" x14ac:dyDescent="0.25">
      <c r="D133" s="16"/>
      <c r="E133" s="1"/>
      <c r="F133" s="1" t="s">
        <v>176</v>
      </c>
      <c r="G133" s="2" t="s">
        <v>6</v>
      </c>
      <c r="H133" s="10">
        <v>3</v>
      </c>
      <c r="I133" s="4">
        <v>0</v>
      </c>
      <c r="J133" s="25">
        <f t="shared" si="3"/>
        <v>0</v>
      </c>
      <c r="K133" s="40">
        <v>0</v>
      </c>
      <c r="L133" s="25">
        <f t="shared" si="5"/>
        <v>0</v>
      </c>
      <c r="M133" s="26">
        <f t="shared" si="4"/>
        <v>0</v>
      </c>
      <c r="O133" s="11"/>
    </row>
    <row r="134" spans="4:15" x14ac:dyDescent="0.25">
      <c r="D134" s="16"/>
      <c r="E134" s="1"/>
      <c r="F134" s="1" t="s">
        <v>148</v>
      </c>
      <c r="G134" s="2" t="s">
        <v>6</v>
      </c>
      <c r="H134" s="10">
        <v>1</v>
      </c>
      <c r="I134" s="4">
        <v>0</v>
      </c>
      <c r="J134" s="25">
        <f t="shared" si="3"/>
        <v>0</v>
      </c>
      <c r="K134" s="40">
        <v>0</v>
      </c>
      <c r="L134" s="25">
        <f t="shared" si="5"/>
        <v>0</v>
      </c>
      <c r="M134" s="26">
        <f t="shared" si="4"/>
        <v>0</v>
      </c>
      <c r="O134" s="11"/>
    </row>
    <row r="135" spans="4:15" x14ac:dyDescent="0.25">
      <c r="D135" s="16"/>
      <c r="E135" s="1"/>
      <c r="F135" s="1" t="s">
        <v>377</v>
      </c>
      <c r="G135" s="2" t="s">
        <v>6</v>
      </c>
      <c r="H135" s="10">
        <v>1</v>
      </c>
      <c r="I135" s="4">
        <v>0</v>
      </c>
      <c r="J135" s="25">
        <f t="shared" si="3"/>
        <v>0</v>
      </c>
      <c r="K135" s="40">
        <v>0</v>
      </c>
      <c r="L135" s="25">
        <f t="shared" si="5"/>
        <v>0</v>
      </c>
      <c r="M135" s="26">
        <f t="shared" si="4"/>
        <v>0</v>
      </c>
      <c r="O135" s="11"/>
    </row>
    <row r="136" spans="4:15" x14ac:dyDescent="0.25">
      <c r="D136" s="16"/>
      <c r="E136" s="1"/>
      <c r="F136" s="1" t="s">
        <v>191</v>
      </c>
      <c r="G136" s="2" t="s">
        <v>6</v>
      </c>
      <c r="H136" s="10">
        <v>1</v>
      </c>
      <c r="I136" s="4">
        <v>0</v>
      </c>
      <c r="J136" s="25">
        <f t="shared" si="3"/>
        <v>0</v>
      </c>
      <c r="K136" s="40">
        <v>0</v>
      </c>
      <c r="L136" s="25">
        <f t="shared" si="5"/>
        <v>0</v>
      </c>
      <c r="M136" s="26">
        <f t="shared" si="4"/>
        <v>0</v>
      </c>
      <c r="O136" s="11"/>
    </row>
    <row r="137" spans="4:15" x14ac:dyDescent="0.25">
      <c r="D137" s="16"/>
      <c r="E137" s="1"/>
      <c r="F137" s="1" t="s">
        <v>192</v>
      </c>
      <c r="G137" s="2" t="s">
        <v>6</v>
      </c>
      <c r="H137" s="10">
        <v>3</v>
      </c>
      <c r="I137" s="4">
        <v>0</v>
      </c>
      <c r="J137" s="25">
        <f t="shared" si="3"/>
        <v>0</v>
      </c>
      <c r="K137" s="40">
        <v>0</v>
      </c>
      <c r="L137" s="25">
        <f t="shared" si="5"/>
        <v>0</v>
      </c>
      <c r="M137" s="26">
        <f t="shared" si="4"/>
        <v>0</v>
      </c>
      <c r="O137" s="11"/>
    </row>
    <row r="138" spans="4:15" x14ac:dyDescent="0.25">
      <c r="D138" s="16"/>
      <c r="E138" s="1"/>
      <c r="F138" s="1" t="s">
        <v>127</v>
      </c>
      <c r="G138" s="2" t="s">
        <v>6</v>
      </c>
      <c r="H138" s="10">
        <v>2</v>
      </c>
      <c r="I138" s="4">
        <v>0</v>
      </c>
      <c r="J138" s="25">
        <f t="shared" si="3"/>
        <v>0</v>
      </c>
      <c r="K138" s="40">
        <v>0</v>
      </c>
      <c r="L138" s="25">
        <f t="shared" si="5"/>
        <v>0</v>
      </c>
      <c r="M138" s="26">
        <f t="shared" si="4"/>
        <v>0</v>
      </c>
      <c r="O138" s="11"/>
    </row>
    <row r="139" spans="4:15" x14ac:dyDescent="0.25">
      <c r="D139" s="16"/>
      <c r="E139" s="1"/>
      <c r="F139" s="1" t="s">
        <v>174</v>
      </c>
      <c r="G139" s="2" t="s">
        <v>6</v>
      </c>
      <c r="H139" s="10">
        <v>2</v>
      </c>
      <c r="I139" s="4">
        <v>0</v>
      </c>
      <c r="J139" s="25">
        <f t="shared" si="3"/>
        <v>0</v>
      </c>
      <c r="K139" s="40">
        <v>0</v>
      </c>
      <c r="L139" s="25">
        <f t="shared" si="5"/>
        <v>0</v>
      </c>
      <c r="M139" s="26">
        <f t="shared" si="4"/>
        <v>0</v>
      </c>
      <c r="O139" s="11"/>
    </row>
    <row r="140" spans="4:15" x14ac:dyDescent="0.25">
      <c r="D140" s="16"/>
      <c r="E140" s="1"/>
      <c r="F140" s="1" t="s">
        <v>193</v>
      </c>
      <c r="G140" s="2" t="s">
        <v>6</v>
      </c>
      <c r="H140" s="10">
        <v>1</v>
      </c>
      <c r="I140" s="4">
        <v>0</v>
      </c>
      <c r="J140" s="25">
        <f t="shared" si="3"/>
        <v>0</v>
      </c>
      <c r="K140" s="40">
        <v>0</v>
      </c>
      <c r="L140" s="25">
        <f t="shared" si="5"/>
        <v>0</v>
      </c>
      <c r="M140" s="26">
        <f t="shared" si="4"/>
        <v>0</v>
      </c>
      <c r="O140" s="11"/>
    </row>
    <row r="141" spans="4:15" x14ac:dyDescent="0.25">
      <c r="D141" s="16"/>
      <c r="E141" s="1"/>
      <c r="F141" s="1" t="s">
        <v>194</v>
      </c>
      <c r="G141" s="2" t="s">
        <v>6</v>
      </c>
      <c r="H141" s="10">
        <v>2</v>
      </c>
      <c r="I141" s="4">
        <v>0</v>
      </c>
      <c r="J141" s="25">
        <f t="shared" si="3"/>
        <v>0</v>
      </c>
      <c r="K141" s="40">
        <v>0</v>
      </c>
      <c r="L141" s="25">
        <f t="shared" si="5"/>
        <v>0</v>
      </c>
      <c r="M141" s="26">
        <f t="shared" si="4"/>
        <v>0</v>
      </c>
      <c r="O141" s="11"/>
    </row>
    <row r="142" spans="4:15" x14ac:dyDescent="0.25">
      <c r="D142" s="16"/>
      <c r="E142" s="1"/>
      <c r="F142" s="1" t="s">
        <v>195</v>
      </c>
      <c r="G142" s="2" t="s">
        <v>6</v>
      </c>
      <c r="H142" s="10">
        <v>2</v>
      </c>
      <c r="I142" s="4">
        <v>0</v>
      </c>
      <c r="J142" s="25">
        <f t="shared" si="3"/>
        <v>0</v>
      </c>
      <c r="K142" s="40">
        <v>0</v>
      </c>
      <c r="L142" s="25">
        <f t="shared" si="5"/>
        <v>0</v>
      </c>
      <c r="M142" s="26">
        <f t="shared" si="4"/>
        <v>0</v>
      </c>
      <c r="O142" s="11"/>
    </row>
    <row r="143" spans="4:15" x14ac:dyDescent="0.25">
      <c r="D143" s="16"/>
      <c r="E143" s="1"/>
      <c r="F143" s="1" t="s">
        <v>196</v>
      </c>
      <c r="G143" s="2" t="s">
        <v>6</v>
      </c>
      <c r="H143" s="10">
        <v>1</v>
      </c>
      <c r="I143" s="4">
        <v>0</v>
      </c>
      <c r="J143" s="25">
        <f t="shared" si="3"/>
        <v>0</v>
      </c>
      <c r="K143" s="40">
        <v>0</v>
      </c>
      <c r="L143" s="25">
        <f t="shared" si="5"/>
        <v>0</v>
      </c>
      <c r="M143" s="26">
        <f t="shared" si="4"/>
        <v>0</v>
      </c>
      <c r="O143" s="11"/>
    </row>
    <row r="144" spans="4:15" x14ac:dyDescent="0.25">
      <c r="D144" s="16"/>
      <c r="E144" s="1"/>
      <c r="F144" s="1" t="s">
        <v>185</v>
      </c>
      <c r="G144" s="2" t="s">
        <v>6</v>
      </c>
      <c r="H144" s="10">
        <v>1</v>
      </c>
      <c r="I144" s="4">
        <v>0</v>
      </c>
      <c r="J144" s="25">
        <f t="shared" si="3"/>
        <v>0</v>
      </c>
      <c r="K144" s="40">
        <v>0</v>
      </c>
      <c r="L144" s="25">
        <f t="shared" si="5"/>
        <v>0</v>
      </c>
      <c r="M144" s="26">
        <f t="shared" si="4"/>
        <v>0</v>
      </c>
      <c r="O144" s="11"/>
    </row>
    <row r="145" spans="4:15" x14ac:dyDescent="0.25">
      <c r="D145" s="16"/>
      <c r="E145" s="1"/>
      <c r="F145" s="1" t="s">
        <v>197</v>
      </c>
      <c r="G145" s="2" t="s">
        <v>6</v>
      </c>
      <c r="H145" s="10">
        <v>1</v>
      </c>
      <c r="I145" s="4">
        <v>0</v>
      </c>
      <c r="J145" s="25">
        <f t="shared" si="3"/>
        <v>0</v>
      </c>
      <c r="K145" s="40">
        <v>0</v>
      </c>
      <c r="L145" s="25">
        <f t="shared" si="5"/>
        <v>0</v>
      </c>
      <c r="M145" s="26">
        <f t="shared" si="4"/>
        <v>0</v>
      </c>
      <c r="O145" s="11"/>
    </row>
    <row r="146" spans="4:15" x14ac:dyDescent="0.25">
      <c r="D146" s="16"/>
      <c r="E146" s="1"/>
      <c r="F146" s="1" t="s">
        <v>198</v>
      </c>
      <c r="G146" s="2" t="s">
        <v>6</v>
      </c>
      <c r="H146" s="10">
        <v>1</v>
      </c>
      <c r="I146" s="4">
        <v>0</v>
      </c>
      <c r="J146" s="25">
        <f t="shared" si="3"/>
        <v>0</v>
      </c>
      <c r="K146" s="40"/>
      <c r="L146" s="25"/>
      <c r="M146" s="26">
        <f t="shared" si="4"/>
        <v>0</v>
      </c>
      <c r="O146" s="11"/>
    </row>
    <row r="147" spans="4:15" x14ac:dyDescent="0.25">
      <c r="D147" s="16"/>
      <c r="E147" s="1"/>
      <c r="F147" s="1" t="s">
        <v>199</v>
      </c>
      <c r="G147" s="2" t="s">
        <v>6</v>
      </c>
      <c r="H147" s="10">
        <v>3</v>
      </c>
      <c r="I147" s="4">
        <v>0</v>
      </c>
      <c r="J147" s="25">
        <f t="shared" si="3"/>
        <v>0</v>
      </c>
      <c r="K147" s="40"/>
      <c r="L147" s="25"/>
      <c r="M147" s="26">
        <f t="shared" si="4"/>
        <v>0</v>
      </c>
      <c r="O147" s="11"/>
    </row>
    <row r="148" spans="4:15" x14ac:dyDescent="0.25">
      <c r="D148" s="16"/>
      <c r="E148" s="1"/>
      <c r="F148" s="1" t="s">
        <v>200</v>
      </c>
      <c r="G148" s="2" t="s">
        <v>6</v>
      </c>
      <c r="H148" s="10">
        <v>1</v>
      </c>
      <c r="I148" s="4">
        <v>0</v>
      </c>
      <c r="J148" s="25">
        <f t="shared" si="3"/>
        <v>0</v>
      </c>
      <c r="K148" s="40"/>
      <c r="L148" s="25"/>
      <c r="M148" s="26">
        <f t="shared" si="4"/>
        <v>0</v>
      </c>
      <c r="O148" s="11"/>
    </row>
    <row r="149" spans="4:15" x14ac:dyDescent="0.25">
      <c r="D149" s="16"/>
      <c r="E149" s="1"/>
      <c r="F149" s="1" t="s">
        <v>201</v>
      </c>
      <c r="G149" s="2" t="s">
        <v>6</v>
      </c>
      <c r="H149" s="10">
        <v>3</v>
      </c>
      <c r="I149" s="4">
        <v>0</v>
      </c>
      <c r="J149" s="25">
        <f t="shared" si="3"/>
        <v>0</v>
      </c>
      <c r="K149" s="40"/>
      <c r="L149" s="25"/>
      <c r="M149" s="26">
        <f t="shared" si="4"/>
        <v>0</v>
      </c>
      <c r="O149" s="11"/>
    </row>
    <row r="150" spans="4:15" x14ac:dyDescent="0.25">
      <c r="D150" s="16"/>
      <c r="E150" s="1"/>
      <c r="F150" s="1" t="s">
        <v>202</v>
      </c>
      <c r="G150" s="2" t="s">
        <v>6</v>
      </c>
      <c r="H150" s="10">
        <v>2</v>
      </c>
      <c r="I150" s="4">
        <v>0</v>
      </c>
      <c r="J150" s="25">
        <f t="shared" si="3"/>
        <v>0</v>
      </c>
      <c r="K150" s="40"/>
      <c r="L150" s="25"/>
      <c r="M150" s="26">
        <f t="shared" si="4"/>
        <v>0</v>
      </c>
      <c r="O150" s="11"/>
    </row>
    <row r="151" spans="4:15" x14ac:dyDescent="0.25">
      <c r="D151" s="16"/>
      <c r="E151" s="1"/>
      <c r="F151" s="1" t="s">
        <v>203</v>
      </c>
      <c r="G151" s="2" t="s">
        <v>6</v>
      </c>
      <c r="H151" s="10">
        <v>3</v>
      </c>
      <c r="I151" s="4">
        <v>0</v>
      </c>
      <c r="J151" s="25">
        <f t="shared" si="3"/>
        <v>0</v>
      </c>
      <c r="K151" s="40"/>
      <c r="L151" s="25"/>
      <c r="M151" s="26">
        <f t="shared" si="4"/>
        <v>0</v>
      </c>
      <c r="O151" s="11"/>
    </row>
    <row r="152" spans="4:15" x14ac:dyDescent="0.25">
      <c r="D152" s="16"/>
      <c r="E152" s="1"/>
      <c r="F152" s="1" t="s">
        <v>204</v>
      </c>
      <c r="G152" s="2" t="s">
        <v>6</v>
      </c>
      <c r="H152" s="10">
        <v>2</v>
      </c>
      <c r="I152" s="4">
        <v>0</v>
      </c>
      <c r="J152" s="25">
        <f t="shared" si="3"/>
        <v>0</v>
      </c>
      <c r="K152" s="40">
        <v>0</v>
      </c>
      <c r="L152" s="25">
        <f t="shared" si="5"/>
        <v>0</v>
      </c>
      <c r="M152" s="26">
        <f t="shared" si="4"/>
        <v>0</v>
      </c>
      <c r="O152" s="11"/>
    </row>
    <row r="153" spans="4:15" x14ac:dyDescent="0.25">
      <c r="D153" s="16"/>
      <c r="E153" s="1"/>
      <c r="F153" s="1" t="s">
        <v>205</v>
      </c>
      <c r="G153" s="2" t="s">
        <v>6</v>
      </c>
      <c r="H153" s="10">
        <v>1</v>
      </c>
      <c r="I153" s="4">
        <v>0</v>
      </c>
      <c r="J153" s="25">
        <f t="shared" si="3"/>
        <v>0</v>
      </c>
      <c r="K153" s="40"/>
      <c r="L153" s="25"/>
      <c r="M153" s="26">
        <f t="shared" si="4"/>
        <v>0</v>
      </c>
      <c r="O153" s="11"/>
    </row>
    <row r="154" spans="4:15" x14ac:dyDescent="0.25">
      <c r="D154" s="16"/>
      <c r="E154" s="1"/>
      <c r="F154" s="1" t="s">
        <v>206</v>
      </c>
      <c r="G154" s="2" t="s">
        <v>6</v>
      </c>
      <c r="H154" s="10">
        <v>4</v>
      </c>
      <c r="I154" s="4">
        <v>0</v>
      </c>
      <c r="J154" s="25">
        <f t="shared" si="3"/>
        <v>0</v>
      </c>
      <c r="K154" s="40"/>
      <c r="L154" s="25"/>
      <c r="M154" s="26">
        <f t="shared" si="4"/>
        <v>0</v>
      </c>
      <c r="O154" s="11"/>
    </row>
    <row r="155" spans="4:15" x14ac:dyDescent="0.25">
      <c r="D155" s="16"/>
      <c r="E155" s="1"/>
      <c r="F155" s="1" t="s">
        <v>207</v>
      </c>
      <c r="G155" s="2" t="s">
        <v>6</v>
      </c>
      <c r="H155" s="10">
        <v>4</v>
      </c>
      <c r="I155" s="4">
        <v>0</v>
      </c>
      <c r="J155" s="25">
        <f t="shared" si="3"/>
        <v>0</v>
      </c>
      <c r="K155" s="40"/>
      <c r="L155" s="25"/>
      <c r="M155" s="26">
        <f t="shared" si="4"/>
        <v>0</v>
      </c>
      <c r="O155" s="11"/>
    </row>
    <row r="156" spans="4:15" x14ac:dyDescent="0.25">
      <c r="D156" s="16"/>
      <c r="E156" s="1"/>
      <c r="F156" s="1" t="s">
        <v>208</v>
      </c>
      <c r="G156" s="2" t="s">
        <v>6</v>
      </c>
      <c r="H156" s="10">
        <v>4</v>
      </c>
      <c r="I156" s="4">
        <v>0</v>
      </c>
      <c r="J156" s="25">
        <f t="shared" si="3"/>
        <v>0</v>
      </c>
      <c r="K156" s="40"/>
      <c r="L156" s="25"/>
      <c r="M156" s="26">
        <f t="shared" si="4"/>
        <v>0</v>
      </c>
      <c r="O156" s="11"/>
    </row>
    <row r="157" spans="4:15" x14ac:dyDescent="0.25">
      <c r="D157" s="16"/>
      <c r="E157" s="1"/>
      <c r="F157" s="1" t="s">
        <v>209</v>
      </c>
      <c r="G157" s="2" t="s">
        <v>6</v>
      </c>
      <c r="H157" s="10">
        <v>2</v>
      </c>
      <c r="I157" s="4">
        <v>0</v>
      </c>
      <c r="J157" s="25">
        <f t="shared" si="3"/>
        <v>0</v>
      </c>
      <c r="K157" s="40"/>
      <c r="L157" s="25"/>
      <c r="M157" s="26">
        <f t="shared" si="4"/>
        <v>0</v>
      </c>
      <c r="O157" s="11"/>
    </row>
    <row r="158" spans="4:15" x14ac:dyDescent="0.25">
      <c r="D158" s="16"/>
      <c r="E158" s="1"/>
      <c r="F158" s="1" t="s">
        <v>210</v>
      </c>
      <c r="G158" s="2" t="s">
        <v>6</v>
      </c>
      <c r="H158" s="3">
        <v>4</v>
      </c>
      <c r="I158" s="4">
        <v>0</v>
      </c>
      <c r="J158" s="25">
        <f t="shared" si="3"/>
        <v>0</v>
      </c>
      <c r="K158" s="40"/>
      <c r="L158" s="25"/>
      <c r="M158" s="26">
        <f t="shared" si="4"/>
        <v>0</v>
      </c>
      <c r="O158" s="11"/>
    </row>
    <row r="159" spans="4:15" x14ac:dyDescent="0.25">
      <c r="D159" s="16"/>
      <c r="E159" s="1"/>
      <c r="F159" s="1" t="s">
        <v>211</v>
      </c>
      <c r="G159" s="2" t="s">
        <v>6</v>
      </c>
      <c r="H159" s="3">
        <v>2</v>
      </c>
      <c r="I159" s="4">
        <v>0</v>
      </c>
      <c r="J159" s="25">
        <f t="shared" si="3"/>
        <v>0</v>
      </c>
      <c r="K159" s="40"/>
      <c r="L159" s="25"/>
      <c r="M159" s="26">
        <f t="shared" si="4"/>
        <v>0</v>
      </c>
      <c r="O159" s="11"/>
    </row>
    <row r="160" spans="4:15" x14ac:dyDescent="0.25">
      <c r="D160" s="16"/>
      <c r="E160" s="1"/>
      <c r="F160" s="1" t="s">
        <v>182</v>
      </c>
      <c r="G160" s="2" t="s">
        <v>6</v>
      </c>
      <c r="H160" s="3">
        <v>4</v>
      </c>
      <c r="I160" s="4">
        <v>0</v>
      </c>
      <c r="J160" s="25">
        <f t="shared" si="3"/>
        <v>0</v>
      </c>
      <c r="K160" s="40"/>
      <c r="L160" s="25"/>
      <c r="M160" s="26">
        <f t="shared" si="4"/>
        <v>0</v>
      </c>
      <c r="O160" s="11"/>
    </row>
    <row r="161" spans="4:15" x14ac:dyDescent="0.25">
      <c r="D161" s="16"/>
      <c r="E161" s="1"/>
      <c r="F161" s="1" t="s">
        <v>120</v>
      </c>
      <c r="G161" s="2" t="s">
        <v>6</v>
      </c>
      <c r="H161" s="3">
        <v>5</v>
      </c>
      <c r="I161" s="4">
        <v>0</v>
      </c>
      <c r="J161" s="25">
        <f t="shared" si="3"/>
        <v>0</v>
      </c>
      <c r="K161" s="40"/>
      <c r="L161" s="25"/>
      <c r="M161" s="26">
        <f t="shared" si="4"/>
        <v>0</v>
      </c>
      <c r="O161" s="11"/>
    </row>
    <row r="162" spans="4:15" x14ac:dyDescent="0.25">
      <c r="D162" s="16"/>
      <c r="E162" s="1"/>
      <c r="F162" s="1" t="s">
        <v>183</v>
      </c>
      <c r="G162" s="2" t="s">
        <v>6</v>
      </c>
      <c r="H162" s="3">
        <v>4</v>
      </c>
      <c r="I162" s="4">
        <v>0</v>
      </c>
      <c r="J162" s="25">
        <f t="shared" si="3"/>
        <v>0</v>
      </c>
      <c r="K162" s="40"/>
      <c r="L162" s="25"/>
      <c r="M162" s="26">
        <f t="shared" si="4"/>
        <v>0</v>
      </c>
      <c r="O162" s="11"/>
    </row>
    <row r="163" spans="4:15" x14ac:dyDescent="0.25">
      <c r="D163" s="16"/>
      <c r="E163" s="1"/>
      <c r="F163" s="1" t="s">
        <v>121</v>
      </c>
      <c r="G163" s="2" t="s">
        <v>6</v>
      </c>
      <c r="H163" s="3">
        <v>5</v>
      </c>
      <c r="I163" s="4">
        <v>0</v>
      </c>
      <c r="J163" s="25">
        <f t="shared" si="3"/>
        <v>0</v>
      </c>
      <c r="K163" s="40"/>
      <c r="L163" s="25"/>
      <c r="M163" s="26">
        <f t="shared" si="4"/>
        <v>0</v>
      </c>
      <c r="O163" s="11"/>
    </row>
    <row r="164" spans="4:15" x14ac:dyDescent="0.25">
      <c r="D164" s="16"/>
      <c r="E164" s="1"/>
      <c r="F164" s="1" t="s">
        <v>122</v>
      </c>
      <c r="G164" s="2" t="s">
        <v>6</v>
      </c>
      <c r="H164" s="3">
        <v>5</v>
      </c>
      <c r="I164" s="4">
        <v>0</v>
      </c>
      <c r="J164" s="25">
        <f t="shared" si="3"/>
        <v>0</v>
      </c>
      <c r="K164" s="40"/>
      <c r="L164" s="25"/>
      <c r="M164" s="26">
        <f t="shared" si="4"/>
        <v>0</v>
      </c>
      <c r="O164" s="11"/>
    </row>
    <row r="165" spans="4:15" x14ac:dyDescent="0.25">
      <c r="D165" s="16"/>
      <c r="E165" s="1"/>
      <c r="F165" s="1" t="s">
        <v>212</v>
      </c>
      <c r="G165" s="2" t="s">
        <v>6</v>
      </c>
      <c r="H165" s="3">
        <v>2</v>
      </c>
      <c r="I165" s="4">
        <v>0</v>
      </c>
      <c r="J165" s="25">
        <f t="shared" si="3"/>
        <v>0</v>
      </c>
      <c r="K165" s="40"/>
      <c r="L165" s="25"/>
      <c r="M165" s="26">
        <f t="shared" si="4"/>
        <v>0</v>
      </c>
      <c r="O165" s="11"/>
    </row>
    <row r="166" spans="4:15" x14ac:dyDescent="0.25">
      <c r="D166" s="16"/>
      <c r="E166" s="1"/>
      <c r="F166" s="1" t="s">
        <v>213</v>
      </c>
      <c r="G166" s="2" t="s">
        <v>6</v>
      </c>
      <c r="H166" s="3">
        <v>2</v>
      </c>
      <c r="I166" s="4">
        <v>0</v>
      </c>
      <c r="J166" s="25">
        <f t="shared" si="3"/>
        <v>0</v>
      </c>
      <c r="K166" s="40"/>
      <c r="L166" s="25"/>
      <c r="M166" s="26">
        <f t="shared" si="4"/>
        <v>0</v>
      </c>
      <c r="O166" s="11"/>
    </row>
    <row r="167" spans="4:15" x14ac:dyDescent="0.25">
      <c r="D167" s="16"/>
      <c r="E167" s="1"/>
      <c r="F167" s="1" t="s">
        <v>214</v>
      </c>
      <c r="G167" s="2" t="s">
        <v>6</v>
      </c>
      <c r="H167" s="3">
        <v>4</v>
      </c>
      <c r="I167" s="4">
        <v>0</v>
      </c>
      <c r="J167" s="25">
        <f t="shared" si="3"/>
        <v>0</v>
      </c>
      <c r="K167" s="40"/>
      <c r="L167" s="25"/>
      <c r="M167" s="26">
        <f t="shared" si="4"/>
        <v>0</v>
      </c>
      <c r="O167" s="11"/>
    </row>
    <row r="168" spans="4:15" x14ac:dyDescent="0.25">
      <c r="D168" s="16"/>
      <c r="E168" s="1"/>
      <c r="F168" s="1" t="s">
        <v>215</v>
      </c>
      <c r="G168" s="2" t="s">
        <v>6</v>
      </c>
      <c r="H168" s="3">
        <v>4</v>
      </c>
      <c r="I168" s="4">
        <v>0</v>
      </c>
      <c r="J168" s="25">
        <f t="shared" si="3"/>
        <v>0</v>
      </c>
      <c r="K168" s="40"/>
      <c r="L168" s="25"/>
      <c r="M168" s="26">
        <f t="shared" si="4"/>
        <v>0</v>
      </c>
      <c r="O168" s="11"/>
    </row>
    <row r="169" spans="4:15" x14ac:dyDescent="0.25">
      <c r="D169" s="16"/>
      <c r="E169" s="1"/>
      <c r="F169" s="1" t="s">
        <v>216</v>
      </c>
      <c r="G169" s="2" t="s">
        <v>6</v>
      </c>
      <c r="H169" s="3">
        <v>1</v>
      </c>
      <c r="I169" s="4">
        <v>0</v>
      </c>
      <c r="J169" s="25">
        <f t="shared" si="3"/>
        <v>0</v>
      </c>
      <c r="K169" s="40"/>
      <c r="L169" s="25"/>
      <c r="M169" s="26">
        <f t="shared" si="4"/>
        <v>0</v>
      </c>
      <c r="O169" s="11"/>
    </row>
    <row r="170" spans="4:15" x14ac:dyDescent="0.25">
      <c r="D170" s="16"/>
      <c r="E170" s="1"/>
      <c r="F170" s="1" t="s">
        <v>217</v>
      </c>
      <c r="G170" s="2" t="s">
        <v>6</v>
      </c>
      <c r="H170" s="3">
        <v>1</v>
      </c>
      <c r="I170" s="4">
        <v>0</v>
      </c>
      <c r="J170" s="25">
        <f t="shared" si="3"/>
        <v>0</v>
      </c>
      <c r="K170" s="40"/>
      <c r="L170" s="25"/>
      <c r="M170" s="26">
        <f t="shared" si="4"/>
        <v>0</v>
      </c>
      <c r="O170" s="11"/>
    </row>
    <row r="171" spans="4:15" x14ac:dyDescent="0.25">
      <c r="D171" s="16"/>
      <c r="E171" s="1"/>
      <c r="F171" s="1" t="s">
        <v>218</v>
      </c>
      <c r="G171" s="2" t="s">
        <v>6</v>
      </c>
      <c r="H171" s="3">
        <v>2</v>
      </c>
      <c r="I171" s="4">
        <v>0</v>
      </c>
      <c r="J171" s="25">
        <f t="shared" si="3"/>
        <v>0</v>
      </c>
      <c r="K171" s="40"/>
      <c r="L171" s="25"/>
      <c r="M171" s="26">
        <f t="shared" si="4"/>
        <v>0</v>
      </c>
      <c r="O171" s="11"/>
    </row>
    <row r="172" spans="4:15" x14ac:dyDescent="0.25">
      <c r="D172" s="16"/>
      <c r="E172" s="1"/>
      <c r="F172" s="1" t="s">
        <v>219</v>
      </c>
      <c r="G172" s="2" t="s">
        <v>6</v>
      </c>
      <c r="H172" s="3">
        <v>7</v>
      </c>
      <c r="I172" s="4">
        <v>0</v>
      </c>
      <c r="J172" s="25">
        <f t="shared" si="3"/>
        <v>0</v>
      </c>
      <c r="K172" s="40"/>
      <c r="L172" s="25"/>
      <c r="M172" s="26">
        <f t="shared" si="4"/>
        <v>0</v>
      </c>
      <c r="O172" s="11"/>
    </row>
    <row r="173" spans="4:15" x14ac:dyDescent="0.25">
      <c r="D173" s="16"/>
      <c r="E173" s="1"/>
      <c r="F173" s="1" t="s">
        <v>220</v>
      </c>
      <c r="G173" s="2" t="s">
        <v>6</v>
      </c>
      <c r="H173" s="3">
        <v>2</v>
      </c>
      <c r="I173" s="4">
        <v>0</v>
      </c>
      <c r="J173" s="25">
        <f t="shared" si="3"/>
        <v>0</v>
      </c>
      <c r="K173" s="40"/>
      <c r="L173" s="25"/>
      <c r="M173" s="26">
        <f t="shared" si="4"/>
        <v>0</v>
      </c>
      <c r="O173" s="11"/>
    </row>
    <row r="174" spans="4:15" x14ac:dyDescent="0.25">
      <c r="D174" s="16"/>
      <c r="E174" s="1"/>
      <c r="F174" s="1" t="s">
        <v>379</v>
      </c>
      <c r="G174" s="2" t="s">
        <v>6</v>
      </c>
      <c r="H174" s="3">
        <v>1</v>
      </c>
      <c r="I174" s="4">
        <v>0</v>
      </c>
      <c r="J174" s="25">
        <f t="shared" si="3"/>
        <v>0</v>
      </c>
      <c r="K174" s="40">
        <v>0</v>
      </c>
      <c r="L174" s="25">
        <f t="shared" si="5"/>
        <v>0</v>
      </c>
      <c r="M174" s="26">
        <f t="shared" si="4"/>
        <v>0</v>
      </c>
      <c r="O174" s="11"/>
    </row>
    <row r="175" spans="4:15" x14ac:dyDescent="0.25">
      <c r="D175" s="16"/>
      <c r="E175" s="1"/>
      <c r="F175" s="1" t="s">
        <v>221</v>
      </c>
      <c r="G175" s="2" t="s">
        <v>6</v>
      </c>
      <c r="H175" s="10">
        <v>3</v>
      </c>
      <c r="I175" s="4">
        <v>0</v>
      </c>
      <c r="J175" s="25">
        <f t="shared" si="3"/>
        <v>0</v>
      </c>
      <c r="K175" s="40"/>
      <c r="L175" s="25"/>
      <c r="M175" s="26">
        <f t="shared" si="4"/>
        <v>0</v>
      </c>
      <c r="O175" s="11"/>
    </row>
    <row r="176" spans="4:15" x14ac:dyDescent="0.25">
      <c r="D176" s="16"/>
      <c r="E176" s="1"/>
      <c r="F176" s="1" t="s">
        <v>222</v>
      </c>
      <c r="G176" s="2" t="s">
        <v>6</v>
      </c>
      <c r="H176" s="10">
        <v>3</v>
      </c>
      <c r="I176" s="4">
        <v>0</v>
      </c>
      <c r="J176" s="25">
        <f t="shared" si="3"/>
        <v>0</v>
      </c>
      <c r="K176" s="40">
        <v>0</v>
      </c>
      <c r="L176" s="25">
        <f t="shared" si="5"/>
        <v>0</v>
      </c>
      <c r="M176" s="26">
        <f t="shared" si="4"/>
        <v>0</v>
      </c>
      <c r="O176" s="11"/>
    </row>
    <row r="177" spans="4:15" x14ac:dyDescent="0.25">
      <c r="D177" s="16"/>
      <c r="E177" s="1"/>
      <c r="F177" s="1" t="s">
        <v>223</v>
      </c>
      <c r="G177" s="2" t="s">
        <v>6</v>
      </c>
      <c r="H177" s="10">
        <v>1</v>
      </c>
      <c r="I177" s="4">
        <v>0</v>
      </c>
      <c r="J177" s="25">
        <f t="shared" si="3"/>
        <v>0</v>
      </c>
      <c r="K177" s="40">
        <v>0</v>
      </c>
      <c r="L177" s="25">
        <f t="shared" si="5"/>
        <v>0</v>
      </c>
      <c r="M177" s="26">
        <f t="shared" si="4"/>
        <v>0</v>
      </c>
      <c r="O177" s="11"/>
    </row>
    <row r="178" spans="4:15" x14ac:dyDescent="0.25">
      <c r="D178" s="16"/>
      <c r="E178" s="1"/>
      <c r="F178" s="1" t="s">
        <v>224</v>
      </c>
      <c r="G178" s="2" t="s">
        <v>6</v>
      </c>
      <c r="H178" s="10">
        <v>2</v>
      </c>
      <c r="I178" s="4">
        <v>0</v>
      </c>
      <c r="J178" s="25">
        <f t="shared" si="3"/>
        <v>0</v>
      </c>
      <c r="K178" s="40">
        <v>0</v>
      </c>
      <c r="L178" s="25">
        <f t="shared" si="5"/>
        <v>0</v>
      </c>
      <c r="M178" s="26">
        <f t="shared" si="4"/>
        <v>0</v>
      </c>
      <c r="O178" s="11"/>
    </row>
    <row r="179" spans="4:15" x14ac:dyDescent="0.25">
      <c r="D179" s="16"/>
      <c r="E179" s="1"/>
      <c r="F179" s="1" t="s">
        <v>225</v>
      </c>
      <c r="G179" s="2" t="s">
        <v>6</v>
      </c>
      <c r="H179" s="10">
        <v>3</v>
      </c>
      <c r="I179" s="4">
        <v>0</v>
      </c>
      <c r="J179" s="25">
        <f t="shared" si="3"/>
        <v>0</v>
      </c>
      <c r="K179" s="40">
        <v>0</v>
      </c>
      <c r="L179" s="25">
        <f t="shared" si="5"/>
        <v>0</v>
      </c>
      <c r="M179" s="26">
        <f t="shared" si="4"/>
        <v>0</v>
      </c>
      <c r="O179" s="11"/>
    </row>
    <row r="180" spans="4:15" x14ac:dyDescent="0.25">
      <c r="D180" s="16"/>
      <c r="E180" s="1"/>
      <c r="F180" s="1" t="s">
        <v>227</v>
      </c>
      <c r="G180" s="2" t="s">
        <v>6</v>
      </c>
      <c r="H180" s="10">
        <v>1</v>
      </c>
      <c r="I180" s="4">
        <v>0</v>
      </c>
      <c r="J180" s="25">
        <f t="shared" si="3"/>
        <v>0</v>
      </c>
      <c r="K180" s="40"/>
      <c r="L180" s="25"/>
      <c r="M180" s="26">
        <f t="shared" si="4"/>
        <v>0</v>
      </c>
      <c r="O180" s="11"/>
    </row>
    <row r="181" spans="4:15" x14ac:dyDescent="0.25">
      <c r="D181" s="16"/>
      <c r="E181" s="1"/>
      <c r="F181" s="23" t="s">
        <v>9</v>
      </c>
      <c r="G181" s="17" t="s">
        <v>10</v>
      </c>
      <c r="H181" s="2" t="s">
        <v>22</v>
      </c>
      <c r="I181" s="4">
        <v>0</v>
      </c>
      <c r="J181" s="25">
        <f t="shared" si="3"/>
        <v>0</v>
      </c>
      <c r="K181" s="40"/>
      <c r="L181" s="25"/>
      <c r="M181" s="26">
        <f t="shared" si="4"/>
        <v>0</v>
      </c>
    </row>
    <row r="182" spans="4:15" x14ac:dyDescent="0.3">
      <c r="D182" s="21" t="s">
        <v>141</v>
      </c>
      <c r="E182" s="21"/>
      <c r="F182" s="21"/>
      <c r="G182" s="21"/>
      <c r="H182" s="21"/>
      <c r="I182" s="31"/>
      <c r="J182" s="31"/>
      <c r="K182" s="31"/>
      <c r="L182" s="31"/>
      <c r="M182" s="31"/>
    </row>
    <row r="183" spans="4:15" x14ac:dyDescent="0.3">
      <c r="D183" s="16"/>
      <c r="E183" s="1"/>
      <c r="F183" s="1" t="s">
        <v>114</v>
      </c>
      <c r="G183" s="17" t="s">
        <v>6</v>
      </c>
      <c r="H183" s="3">
        <v>1</v>
      </c>
      <c r="I183" s="4">
        <v>0</v>
      </c>
      <c r="J183" s="25">
        <f t="shared" si="3"/>
        <v>0</v>
      </c>
      <c r="K183" s="40">
        <v>0</v>
      </c>
      <c r="L183" s="25">
        <f t="shared" si="5"/>
        <v>0</v>
      </c>
      <c r="M183" s="26">
        <f t="shared" si="4"/>
        <v>0</v>
      </c>
      <c r="O183" s="41"/>
    </row>
    <row r="184" spans="4:15" x14ac:dyDescent="0.3">
      <c r="D184" s="16"/>
      <c r="E184" s="1"/>
      <c r="F184" s="1" t="s">
        <v>115</v>
      </c>
      <c r="G184" s="17" t="s">
        <v>6</v>
      </c>
      <c r="H184" s="3">
        <v>1</v>
      </c>
      <c r="I184" s="4">
        <v>0</v>
      </c>
      <c r="J184" s="25">
        <f t="shared" si="3"/>
        <v>0</v>
      </c>
      <c r="K184" s="40"/>
      <c r="L184" s="25"/>
      <c r="M184" s="26">
        <f t="shared" si="4"/>
        <v>0</v>
      </c>
      <c r="O184" s="41"/>
    </row>
    <row r="185" spans="4:15" x14ac:dyDescent="0.3">
      <c r="D185" s="16"/>
      <c r="E185" s="1"/>
      <c r="F185" s="1" t="s">
        <v>116</v>
      </c>
      <c r="G185" s="17" t="s">
        <v>6</v>
      </c>
      <c r="H185" s="3">
        <v>1</v>
      </c>
      <c r="I185" s="4">
        <v>0</v>
      </c>
      <c r="J185" s="25">
        <f t="shared" si="3"/>
        <v>0</v>
      </c>
      <c r="K185" s="40"/>
      <c r="L185" s="25"/>
      <c r="M185" s="26">
        <f t="shared" si="4"/>
        <v>0</v>
      </c>
      <c r="O185" s="41"/>
    </row>
    <row r="186" spans="4:15" x14ac:dyDescent="0.3">
      <c r="D186" s="16"/>
      <c r="E186" s="1"/>
      <c r="F186" s="1" t="s">
        <v>117</v>
      </c>
      <c r="G186" s="17" t="s">
        <v>6</v>
      </c>
      <c r="H186" s="3">
        <v>1</v>
      </c>
      <c r="I186" s="4">
        <v>0</v>
      </c>
      <c r="J186" s="25">
        <f t="shared" si="3"/>
        <v>0</v>
      </c>
      <c r="K186" s="40"/>
      <c r="L186" s="25"/>
      <c r="M186" s="26">
        <f t="shared" si="4"/>
        <v>0</v>
      </c>
      <c r="O186" s="41"/>
    </row>
    <row r="187" spans="4:15" x14ac:dyDescent="0.3">
      <c r="D187" s="16"/>
      <c r="E187" s="1"/>
      <c r="F187" s="1" t="s">
        <v>118</v>
      </c>
      <c r="G187" s="17" t="s">
        <v>6</v>
      </c>
      <c r="H187" s="3">
        <v>1</v>
      </c>
      <c r="I187" s="4">
        <v>0</v>
      </c>
      <c r="J187" s="25">
        <f t="shared" si="3"/>
        <v>0</v>
      </c>
      <c r="K187" s="40"/>
      <c r="L187" s="25"/>
      <c r="M187" s="26">
        <f t="shared" si="4"/>
        <v>0</v>
      </c>
      <c r="O187" s="41"/>
    </row>
    <row r="188" spans="4:15" x14ac:dyDescent="0.3">
      <c r="D188" s="16"/>
      <c r="E188" s="1"/>
      <c r="F188" s="1" t="s">
        <v>119</v>
      </c>
      <c r="G188" s="17" t="s">
        <v>6</v>
      </c>
      <c r="H188" s="3">
        <v>1</v>
      </c>
      <c r="I188" s="4">
        <v>0</v>
      </c>
      <c r="J188" s="25">
        <f t="shared" si="3"/>
        <v>0</v>
      </c>
      <c r="K188" s="40"/>
      <c r="L188" s="25"/>
      <c r="M188" s="26">
        <f t="shared" si="4"/>
        <v>0</v>
      </c>
      <c r="O188" s="41"/>
    </row>
    <row r="189" spans="4:15" x14ac:dyDescent="0.3">
      <c r="D189" s="16"/>
      <c r="E189" s="1"/>
      <c r="F189" s="1" t="s">
        <v>120</v>
      </c>
      <c r="G189" s="17" t="s">
        <v>6</v>
      </c>
      <c r="H189" s="3">
        <v>6</v>
      </c>
      <c r="I189" s="4">
        <v>0</v>
      </c>
      <c r="J189" s="25">
        <f t="shared" si="3"/>
        <v>0</v>
      </c>
      <c r="K189" s="40"/>
      <c r="L189" s="25"/>
      <c r="M189" s="26">
        <f t="shared" si="4"/>
        <v>0</v>
      </c>
      <c r="O189" s="41"/>
    </row>
    <row r="190" spans="4:15" x14ac:dyDescent="0.3">
      <c r="D190" s="16"/>
      <c r="E190" s="1"/>
      <c r="F190" s="1" t="s">
        <v>121</v>
      </c>
      <c r="G190" s="17" t="s">
        <v>6</v>
      </c>
      <c r="H190" s="3">
        <v>4</v>
      </c>
      <c r="I190" s="4">
        <v>0</v>
      </c>
      <c r="J190" s="25">
        <f t="shared" si="3"/>
        <v>0</v>
      </c>
      <c r="K190" s="40"/>
      <c r="L190" s="25"/>
      <c r="M190" s="26">
        <f t="shared" si="4"/>
        <v>0</v>
      </c>
      <c r="O190" s="41"/>
    </row>
    <row r="191" spans="4:15" x14ac:dyDescent="0.3">
      <c r="D191" s="16"/>
      <c r="E191" s="1"/>
      <c r="F191" s="1" t="s">
        <v>122</v>
      </c>
      <c r="G191" s="17" t="s">
        <v>6</v>
      </c>
      <c r="H191" s="3">
        <v>4</v>
      </c>
      <c r="I191" s="4">
        <v>0</v>
      </c>
      <c r="J191" s="25">
        <f t="shared" si="3"/>
        <v>0</v>
      </c>
      <c r="K191" s="40"/>
      <c r="L191" s="25"/>
      <c r="M191" s="26">
        <f t="shared" si="4"/>
        <v>0</v>
      </c>
      <c r="O191" s="41"/>
    </row>
    <row r="192" spans="4:15" x14ac:dyDescent="0.3">
      <c r="D192" s="16"/>
      <c r="E192" s="1"/>
      <c r="F192" s="1" t="s">
        <v>123</v>
      </c>
      <c r="G192" s="17" t="s">
        <v>6</v>
      </c>
      <c r="H192" s="3">
        <v>6</v>
      </c>
      <c r="I192" s="4">
        <v>0</v>
      </c>
      <c r="J192" s="25">
        <f t="shared" si="3"/>
        <v>0</v>
      </c>
      <c r="K192" s="40"/>
      <c r="L192" s="25"/>
      <c r="M192" s="26">
        <f t="shared" si="4"/>
        <v>0</v>
      </c>
      <c r="O192" s="41"/>
    </row>
    <row r="193" spans="4:15" x14ac:dyDescent="0.3">
      <c r="D193" s="16"/>
      <c r="E193" s="1"/>
      <c r="F193" s="1" t="s">
        <v>124</v>
      </c>
      <c r="G193" s="17" t="s">
        <v>6</v>
      </c>
      <c r="H193" s="3">
        <v>1</v>
      </c>
      <c r="I193" s="4">
        <v>0</v>
      </c>
      <c r="J193" s="25">
        <f t="shared" si="3"/>
        <v>0</v>
      </c>
      <c r="K193" s="40"/>
      <c r="L193" s="25"/>
      <c r="M193" s="26">
        <f t="shared" si="4"/>
        <v>0</v>
      </c>
      <c r="O193" s="41"/>
    </row>
    <row r="194" spans="4:15" x14ac:dyDescent="0.3">
      <c r="D194" s="16"/>
      <c r="E194" s="1"/>
      <c r="F194" s="1" t="s">
        <v>125</v>
      </c>
      <c r="G194" s="17" t="s">
        <v>6</v>
      </c>
      <c r="H194" s="3">
        <v>1</v>
      </c>
      <c r="I194" s="4">
        <v>0</v>
      </c>
      <c r="J194" s="25">
        <f t="shared" si="3"/>
        <v>0</v>
      </c>
      <c r="K194" s="40"/>
      <c r="L194" s="25"/>
      <c r="M194" s="26">
        <f t="shared" si="4"/>
        <v>0</v>
      </c>
      <c r="O194" s="41"/>
    </row>
    <row r="195" spans="4:15" x14ac:dyDescent="0.3">
      <c r="D195" s="16"/>
      <c r="E195" s="1"/>
      <c r="F195" s="1" t="s">
        <v>126</v>
      </c>
      <c r="G195" s="17" t="s">
        <v>6</v>
      </c>
      <c r="H195" s="3">
        <v>3</v>
      </c>
      <c r="I195" s="4">
        <v>0</v>
      </c>
      <c r="J195" s="25">
        <f t="shared" si="3"/>
        <v>0</v>
      </c>
      <c r="K195" s="40"/>
      <c r="L195" s="25"/>
      <c r="M195" s="26">
        <f t="shared" si="4"/>
        <v>0</v>
      </c>
      <c r="O195" s="41"/>
    </row>
    <row r="196" spans="4:15" x14ac:dyDescent="0.3">
      <c r="D196" s="16"/>
      <c r="E196" s="1"/>
      <c r="F196" s="1" t="s">
        <v>127</v>
      </c>
      <c r="G196" s="17" t="s">
        <v>6</v>
      </c>
      <c r="H196" s="3">
        <v>2</v>
      </c>
      <c r="I196" s="4">
        <v>0</v>
      </c>
      <c r="J196" s="25">
        <f t="shared" si="3"/>
        <v>0</v>
      </c>
      <c r="K196" s="40">
        <v>0</v>
      </c>
      <c r="L196" s="25">
        <f t="shared" si="5"/>
        <v>0</v>
      </c>
      <c r="M196" s="26">
        <f t="shared" si="4"/>
        <v>0</v>
      </c>
      <c r="O196" s="41"/>
    </row>
    <row r="197" spans="4:15" x14ac:dyDescent="0.3">
      <c r="D197" s="16"/>
      <c r="E197" s="1"/>
      <c r="F197" s="1" t="s">
        <v>128</v>
      </c>
      <c r="G197" s="17" t="s">
        <v>6</v>
      </c>
      <c r="H197" s="3">
        <v>2</v>
      </c>
      <c r="I197" s="4">
        <v>0</v>
      </c>
      <c r="J197" s="25">
        <f t="shared" si="3"/>
        <v>0</v>
      </c>
      <c r="K197" s="40">
        <v>0</v>
      </c>
      <c r="L197" s="25">
        <f t="shared" si="5"/>
        <v>0</v>
      </c>
      <c r="M197" s="26">
        <f t="shared" si="4"/>
        <v>0</v>
      </c>
      <c r="O197" s="41"/>
    </row>
    <row r="198" spans="4:15" x14ac:dyDescent="0.3">
      <c r="D198" s="16"/>
      <c r="E198" s="1"/>
      <c r="F198" s="1" t="s">
        <v>129</v>
      </c>
      <c r="G198" s="17" t="s">
        <v>6</v>
      </c>
      <c r="H198" s="3">
        <v>2</v>
      </c>
      <c r="I198" s="4">
        <v>0</v>
      </c>
      <c r="J198" s="25">
        <f t="shared" si="3"/>
        <v>0</v>
      </c>
      <c r="K198" s="40">
        <v>0</v>
      </c>
      <c r="L198" s="25">
        <f t="shared" si="5"/>
        <v>0</v>
      </c>
      <c r="M198" s="26">
        <f t="shared" si="4"/>
        <v>0</v>
      </c>
      <c r="O198" s="41"/>
    </row>
    <row r="199" spans="4:15" x14ac:dyDescent="0.3">
      <c r="D199" s="16"/>
      <c r="E199" s="1"/>
      <c r="F199" s="1" t="s">
        <v>130</v>
      </c>
      <c r="G199" s="17" t="s">
        <v>6</v>
      </c>
      <c r="H199" s="3">
        <v>8</v>
      </c>
      <c r="I199" s="4">
        <v>0</v>
      </c>
      <c r="J199" s="25">
        <f t="shared" si="3"/>
        <v>0</v>
      </c>
      <c r="K199" s="40">
        <v>0</v>
      </c>
      <c r="L199" s="25">
        <f t="shared" si="5"/>
        <v>0</v>
      </c>
      <c r="M199" s="26">
        <f t="shared" si="4"/>
        <v>0</v>
      </c>
      <c r="O199" s="41"/>
    </row>
    <row r="200" spans="4:15" x14ac:dyDescent="0.3">
      <c r="D200" s="16"/>
      <c r="E200" s="1"/>
      <c r="F200" s="1" t="s">
        <v>131</v>
      </c>
      <c r="G200" s="17" t="s">
        <v>6</v>
      </c>
      <c r="H200" s="3">
        <v>2</v>
      </c>
      <c r="I200" s="4">
        <v>0</v>
      </c>
      <c r="J200" s="25">
        <f t="shared" si="3"/>
        <v>0</v>
      </c>
      <c r="K200" s="40">
        <v>0</v>
      </c>
      <c r="L200" s="25">
        <f t="shared" si="5"/>
        <v>0</v>
      </c>
      <c r="M200" s="26">
        <f t="shared" si="4"/>
        <v>0</v>
      </c>
      <c r="O200" s="41"/>
    </row>
    <row r="201" spans="4:15" x14ac:dyDescent="0.3">
      <c r="D201" s="16"/>
      <c r="E201" s="1"/>
      <c r="F201" s="1" t="s">
        <v>132</v>
      </c>
      <c r="G201" s="17" t="s">
        <v>6</v>
      </c>
      <c r="H201" s="3">
        <v>6</v>
      </c>
      <c r="I201" s="4">
        <v>0</v>
      </c>
      <c r="J201" s="25">
        <f t="shared" si="3"/>
        <v>0</v>
      </c>
      <c r="K201" s="40">
        <v>0</v>
      </c>
      <c r="L201" s="25">
        <f t="shared" si="5"/>
        <v>0</v>
      </c>
      <c r="M201" s="26">
        <f t="shared" si="4"/>
        <v>0</v>
      </c>
      <c r="O201" s="41"/>
    </row>
    <row r="202" spans="4:15" x14ac:dyDescent="0.3">
      <c r="D202" s="16"/>
      <c r="E202" s="1"/>
      <c r="F202" s="1" t="s">
        <v>133</v>
      </c>
      <c r="G202" s="17" t="s">
        <v>6</v>
      </c>
      <c r="H202" s="3">
        <v>3</v>
      </c>
      <c r="I202" s="4">
        <v>0</v>
      </c>
      <c r="J202" s="25">
        <f t="shared" si="3"/>
        <v>0</v>
      </c>
      <c r="K202" s="40">
        <v>0</v>
      </c>
      <c r="L202" s="25">
        <f t="shared" si="5"/>
        <v>0</v>
      </c>
      <c r="M202" s="26">
        <f t="shared" si="4"/>
        <v>0</v>
      </c>
      <c r="O202" s="41"/>
    </row>
    <row r="203" spans="4:15" x14ac:dyDescent="0.3">
      <c r="D203" s="16"/>
      <c r="E203" s="1"/>
      <c r="F203" s="1" t="s">
        <v>134</v>
      </c>
      <c r="G203" s="17" t="s">
        <v>6</v>
      </c>
      <c r="H203" s="3">
        <v>1</v>
      </c>
      <c r="I203" s="4">
        <v>0</v>
      </c>
      <c r="J203" s="25">
        <f t="shared" si="3"/>
        <v>0</v>
      </c>
      <c r="K203" s="40">
        <v>0</v>
      </c>
      <c r="L203" s="25">
        <f t="shared" si="5"/>
        <v>0</v>
      </c>
      <c r="M203" s="26">
        <f t="shared" si="4"/>
        <v>0</v>
      </c>
      <c r="O203" s="41"/>
    </row>
    <row r="204" spans="4:15" x14ac:dyDescent="0.3">
      <c r="D204" s="16"/>
      <c r="E204" s="1"/>
      <c r="F204" s="1" t="s">
        <v>135</v>
      </c>
      <c r="G204" s="17" t="s">
        <v>6</v>
      </c>
      <c r="H204" s="3">
        <v>4</v>
      </c>
      <c r="I204" s="4">
        <v>0</v>
      </c>
      <c r="J204" s="25">
        <f t="shared" si="3"/>
        <v>0</v>
      </c>
      <c r="K204" s="40">
        <v>0</v>
      </c>
      <c r="L204" s="25">
        <f t="shared" si="5"/>
        <v>0</v>
      </c>
      <c r="M204" s="26">
        <f t="shared" si="4"/>
        <v>0</v>
      </c>
      <c r="O204" s="41"/>
    </row>
    <row r="205" spans="4:15" x14ac:dyDescent="0.3">
      <c r="D205" s="16"/>
      <c r="E205" s="1"/>
      <c r="F205" s="1" t="s">
        <v>136</v>
      </c>
      <c r="G205" s="17" t="s">
        <v>6</v>
      </c>
      <c r="H205" s="3">
        <v>1</v>
      </c>
      <c r="I205" s="4">
        <v>0</v>
      </c>
      <c r="J205" s="25">
        <f t="shared" si="3"/>
        <v>0</v>
      </c>
      <c r="K205" s="40">
        <v>0</v>
      </c>
      <c r="L205" s="25">
        <f t="shared" si="5"/>
        <v>0</v>
      </c>
      <c r="M205" s="26">
        <f t="shared" si="4"/>
        <v>0</v>
      </c>
      <c r="O205" s="41"/>
    </row>
    <row r="206" spans="4:15" x14ac:dyDescent="0.3">
      <c r="D206" s="16"/>
      <c r="E206" s="1"/>
      <c r="F206" s="1" t="s">
        <v>137</v>
      </c>
      <c r="G206" s="17" t="s">
        <v>6</v>
      </c>
      <c r="H206" s="3">
        <v>1</v>
      </c>
      <c r="I206" s="4">
        <v>0</v>
      </c>
      <c r="J206" s="25">
        <f t="shared" si="3"/>
        <v>0</v>
      </c>
      <c r="K206" s="40">
        <v>0</v>
      </c>
      <c r="L206" s="25">
        <f t="shared" si="5"/>
        <v>0</v>
      </c>
      <c r="M206" s="26">
        <f t="shared" si="4"/>
        <v>0</v>
      </c>
      <c r="O206" s="41"/>
    </row>
    <row r="207" spans="4:15" x14ac:dyDescent="0.3">
      <c r="D207" s="16"/>
      <c r="E207" s="1"/>
      <c r="F207" s="1" t="s">
        <v>138</v>
      </c>
      <c r="G207" s="17" t="s">
        <v>6</v>
      </c>
      <c r="H207" s="3">
        <v>5</v>
      </c>
      <c r="I207" s="4">
        <v>0</v>
      </c>
      <c r="J207" s="25">
        <f t="shared" si="3"/>
        <v>0</v>
      </c>
      <c r="K207" s="40">
        <v>0</v>
      </c>
      <c r="L207" s="25">
        <f t="shared" si="5"/>
        <v>0</v>
      </c>
      <c r="M207" s="26">
        <f t="shared" si="4"/>
        <v>0</v>
      </c>
      <c r="O207" s="41"/>
    </row>
    <row r="208" spans="4:15" x14ac:dyDescent="0.3">
      <c r="D208" s="16"/>
      <c r="E208" s="1"/>
      <c r="F208" s="1" t="s">
        <v>139</v>
      </c>
      <c r="G208" s="17" t="s">
        <v>6</v>
      </c>
      <c r="H208" s="3">
        <v>1</v>
      </c>
      <c r="I208" s="4">
        <v>0</v>
      </c>
      <c r="J208" s="25">
        <f t="shared" si="3"/>
        <v>0</v>
      </c>
      <c r="K208" s="40">
        <v>0</v>
      </c>
      <c r="L208" s="25">
        <f t="shared" si="5"/>
        <v>0</v>
      </c>
      <c r="M208" s="26">
        <f t="shared" si="4"/>
        <v>0</v>
      </c>
      <c r="O208" s="41"/>
    </row>
    <row r="209" spans="4:15" x14ac:dyDescent="0.25">
      <c r="D209" s="16"/>
      <c r="E209" s="1"/>
      <c r="F209" s="23" t="s">
        <v>9</v>
      </c>
      <c r="G209" s="17" t="s">
        <v>6</v>
      </c>
      <c r="H209" s="2" t="s">
        <v>22</v>
      </c>
      <c r="I209" s="4">
        <v>0</v>
      </c>
      <c r="J209" s="25">
        <f t="shared" si="3"/>
        <v>0</v>
      </c>
      <c r="K209" s="40"/>
      <c r="L209" s="25"/>
      <c r="M209" s="26">
        <f t="shared" si="4"/>
        <v>0</v>
      </c>
    </row>
    <row r="210" spans="4:15" x14ac:dyDescent="0.3">
      <c r="D210" s="21" t="s">
        <v>140</v>
      </c>
      <c r="E210" s="21"/>
      <c r="F210" s="21"/>
      <c r="G210" s="21"/>
      <c r="H210" s="21"/>
      <c r="I210" s="31"/>
      <c r="J210" s="31"/>
      <c r="K210" s="31"/>
      <c r="L210" s="31"/>
      <c r="M210" s="31"/>
    </row>
    <row r="211" spans="4:15" x14ac:dyDescent="0.3">
      <c r="D211" s="16"/>
      <c r="E211" s="1"/>
      <c r="F211" s="1" t="s">
        <v>142</v>
      </c>
      <c r="G211" s="17" t="s">
        <v>6</v>
      </c>
      <c r="H211" s="10">
        <v>1</v>
      </c>
      <c r="I211" s="4">
        <v>0</v>
      </c>
      <c r="J211" s="25">
        <f t="shared" si="3"/>
        <v>0</v>
      </c>
      <c r="K211" s="40">
        <v>0</v>
      </c>
      <c r="L211" s="25">
        <f t="shared" si="5"/>
        <v>0</v>
      </c>
      <c r="M211" s="26">
        <f t="shared" si="4"/>
        <v>0</v>
      </c>
    </row>
    <row r="212" spans="4:15" x14ac:dyDescent="0.3">
      <c r="D212" s="16"/>
      <c r="E212" s="1"/>
      <c r="F212" s="1" t="s">
        <v>143</v>
      </c>
      <c r="G212" s="17" t="s">
        <v>6</v>
      </c>
      <c r="H212" s="10">
        <v>1</v>
      </c>
      <c r="I212" s="4">
        <v>0</v>
      </c>
      <c r="J212" s="25">
        <f t="shared" si="3"/>
        <v>0</v>
      </c>
      <c r="K212" s="40"/>
      <c r="L212" s="25"/>
      <c r="M212" s="26">
        <f t="shared" si="4"/>
        <v>0</v>
      </c>
    </row>
    <row r="213" spans="4:15" x14ac:dyDescent="0.3">
      <c r="D213" s="16"/>
      <c r="E213" s="1"/>
      <c r="F213" s="1" t="s">
        <v>144</v>
      </c>
      <c r="G213" s="17" t="s">
        <v>6</v>
      </c>
      <c r="H213" s="10">
        <v>1</v>
      </c>
      <c r="I213" s="4">
        <v>0</v>
      </c>
      <c r="J213" s="25">
        <f t="shared" si="3"/>
        <v>0</v>
      </c>
      <c r="K213" s="40"/>
      <c r="L213" s="25"/>
      <c r="M213" s="26">
        <f t="shared" si="4"/>
        <v>0</v>
      </c>
    </row>
    <row r="214" spans="4:15" x14ac:dyDescent="0.3">
      <c r="D214" s="16"/>
      <c r="E214" s="1"/>
      <c r="F214" s="1" t="s">
        <v>118</v>
      </c>
      <c r="G214" s="17" t="s">
        <v>6</v>
      </c>
      <c r="H214" s="10">
        <v>1</v>
      </c>
      <c r="I214" s="4">
        <v>0</v>
      </c>
      <c r="J214" s="25">
        <f t="shared" ref="J214:J277" si="6">I214*H214</f>
        <v>0</v>
      </c>
      <c r="K214" s="40"/>
      <c r="L214" s="25"/>
      <c r="M214" s="26">
        <f t="shared" ref="M214:M277" si="7">J214+L214</f>
        <v>0</v>
      </c>
    </row>
    <row r="215" spans="4:15" x14ac:dyDescent="0.3">
      <c r="D215" s="16"/>
      <c r="E215" s="1"/>
      <c r="F215" s="1" t="s">
        <v>145</v>
      </c>
      <c r="G215" s="17" t="s">
        <v>6</v>
      </c>
      <c r="H215" s="3">
        <v>7</v>
      </c>
      <c r="I215" s="4">
        <v>0</v>
      </c>
      <c r="J215" s="25">
        <f t="shared" si="6"/>
        <v>0</v>
      </c>
      <c r="K215" s="40"/>
      <c r="L215" s="25"/>
      <c r="M215" s="26">
        <f t="shared" si="7"/>
        <v>0</v>
      </c>
    </row>
    <row r="216" spans="4:15" x14ac:dyDescent="0.3">
      <c r="D216" s="16"/>
      <c r="E216" s="1"/>
      <c r="F216" s="1" t="s">
        <v>121</v>
      </c>
      <c r="G216" s="17" t="s">
        <v>6</v>
      </c>
      <c r="H216" s="10">
        <v>4</v>
      </c>
      <c r="I216" s="4">
        <v>0</v>
      </c>
      <c r="J216" s="25">
        <f t="shared" si="6"/>
        <v>0</v>
      </c>
      <c r="K216" s="40"/>
      <c r="L216" s="25"/>
      <c r="M216" s="26">
        <f t="shared" si="7"/>
        <v>0</v>
      </c>
    </row>
    <row r="217" spans="4:15" x14ac:dyDescent="0.3">
      <c r="D217" s="16"/>
      <c r="E217" s="1"/>
      <c r="F217" s="1" t="s">
        <v>122</v>
      </c>
      <c r="G217" s="17" t="s">
        <v>6</v>
      </c>
      <c r="H217" s="10">
        <v>4</v>
      </c>
      <c r="I217" s="4">
        <v>0</v>
      </c>
      <c r="J217" s="25">
        <f t="shared" si="6"/>
        <v>0</v>
      </c>
      <c r="K217" s="40"/>
      <c r="L217" s="25"/>
      <c r="M217" s="26">
        <f t="shared" si="7"/>
        <v>0</v>
      </c>
    </row>
    <row r="218" spans="4:15" x14ac:dyDescent="0.3">
      <c r="D218" s="16"/>
      <c r="E218" s="1"/>
      <c r="F218" s="1" t="s">
        <v>146</v>
      </c>
      <c r="G218" s="17" t="s">
        <v>6</v>
      </c>
      <c r="H218" s="10">
        <v>7</v>
      </c>
      <c r="I218" s="4">
        <v>0</v>
      </c>
      <c r="J218" s="25">
        <f t="shared" si="6"/>
        <v>0</v>
      </c>
      <c r="K218" s="40"/>
      <c r="L218" s="25"/>
      <c r="M218" s="26">
        <f t="shared" si="7"/>
        <v>0</v>
      </c>
    </row>
    <row r="219" spans="4:15" x14ac:dyDescent="0.3">
      <c r="D219" s="16"/>
      <c r="E219" s="1"/>
      <c r="F219" s="1" t="s">
        <v>147</v>
      </c>
      <c r="G219" s="17" t="s">
        <v>6</v>
      </c>
      <c r="H219" s="10">
        <v>1</v>
      </c>
      <c r="I219" s="4">
        <v>0</v>
      </c>
      <c r="J219" s="25">
        <f t="shared" si="6"/>
        <v>0</v>
      </c>
      <c r="K219" s="40"/>
      <c r="L219" s="25"/>
      <c r="M219" s="26">
        <f t="shared" si="7"/>
        <v>0</v>
      </c>
    </row>
    <row r="220" spans="4:15" x14ac:dyDescent="0.3">
      <c r="D220" s="16"/>
      <c r="E220" s="1"/>
      <c r="F220" s="1" t="s">
        <v>126</v>
      </c>
      <c r="G220" s="17" t="s">
        <v>6</v>
      </c>
      <c r="H220" s="10">
        <v>2</v>
      </c>
      <c r="I220" s="4">
        <v>0</v>
      </c>
      <c r="J220" s="25">
        <f t="shared" si="6"/>
        <v>0</v>
      </c>
      <c r="K220" s="40"/>
      <c r="L220" s="25"/>
      <c r="M220" s="26">
        <f t="shared" si="7"/>
        <v>0</v>
      </c>
    </row>
    <row r="221" spans="4:15" x14ac:dyDescent="0.3">
      <c r="D221" s="16"/>
      <c r="E221" s="1"/>
      <c r="F221" s="1" t="s">
        <v>148</v>
      </c>
      <c r="G221" s="17" t="s">
        <v>6</v>
      </c>
      <c r="H221" s="10">
        <v>1</v>
      </c>
      <c r="I221" s="4">
        <v>0</v>
      </c>
      <c r="J221" s="25">
        <f t="shared" si="6"/>
        <v>0</v>
      </c>
      <c r="K221" s="40">
        <v>0</v>
      </c>
      <c r="L221" s="25">
        <f t="shared" ref="L221:L275" si="8">H221*K221</f>
        <v>0</v>
      </c>
      <c r="M221" s="26">
        <f t="shared" si="7"/>
        <v>0</v>
      </c>
    </row>
    <row r="222" spans="4:15" x14ac:dyDescent="0.3">
      <c r="D222" s="16"/>
      <c r="E222" s="1"/>
      <c r="F222" s="1" t="s">
        <v>149</v>
      </c>
      <c r="G222" s="17" t="s">
        <v>6</v>
      </c>
      <c r="H222" s="10">
        <v>1</v>
      </c>
      <c r="I222" s="4">
        <v>0</v>
      </c>
      <c r="J222" s="25">
        <f t="shared" si="6"/>
        <v>0</v>
      </c>
      <c r="K222" s="40">
        <v>0</v>
      </c>
      <c r="L222" s="25">
        <f t="shared" si="8"/>
        <v>0</v>
      </c>
      <c r="M222" s="26">
        <f t="shared" si="7"/>
        <v>0</v>
      </c>
    </row>
    <row r="223" spans="4:15" x14ac:dyDescent="0.3">
      <c r="D223" s="16"/>
      <c r="E223" s="1"/>
      <c r="F223" s="1" t="s">
        <v>128</v>
      </c>
      <c r="G223" s="17" t="s">
        <v>6</v>
      </c>
      <c r="H223" s="10">
        <v>2</v>
      </c>
      <c r="I223" s="4">
        <v>0</v>
      </c>
      <c r="J223" s="25">
        <f t="shared" si="6"/>
        <v>0</v>
      </c>
      <c r="K223" s="40">
        <v>0</v>
      </c>
      <c r="L223" s="25">
        <f t="shared" si="8"/>
        <v>0</v>
      </c>
      <c r="M223" s="26">
        <f t="shared" si="7"/>
        <v>0</v>
      </c>
      <c r="O223" s="34"/>
    </row>
    <row r="224" spans="4:15" x14ac:dyDescent="0.3">
      <c r="D224" s="16"/>
      <c r="E224" s="1"/>
      <c r="F224" s="1" t="s">
        <v>132</v>
      </c>
      <c r="G224" s="17" t="s">
        <v>6</v>
      </c>
      <c r="H224" s="10">
        <v>10</v>
      </c>
      <c r="I224" s="4">
        <v>0</v>
      </c>
      <c r="J224" s="25">
        <f t="shared" si="6"/>
        <v>0</v>
      </c>
      <c r="K224" s="40">
        <v>0</v>
      </c>
      <c r="L224" s="25">
        <f t="shared" si="8"/>
        <v>0</v>
      </c>
      <c r="M224" s="26">
        <f t="shared" si="7"/>
        <v>0</v>
      </c>
    </row>
    <row r="225" spans="4:15" x14ac:dyDescent="0.3">
      <c r="D225" s="16"/>
      <c r="E225" s="1"/>
      <c r="F225" s="1" t="s">
        <v>130</v>
      </c>
      <c r="G225" s="17" t="s">
        <v>6</v>
      </c>
      <c r="H225" s="10">
        <v>9</v>
      </c>
      <c r="I225" s="4">
        <v>0</v>
      </c>
      <c r="J225" s="25">
        <f t="shared" si="6"/>
        <v>0</v>
      </c>
      <c r="K225" s="40">
        <v>0</v>
      </c>
      <c r="L225" s="25">
        <f t="shared" si="8"/>
        <v>0</v>
      </c>
      <c r="M225" s="26">
        <f t="shared" si="7"/>
        <v>0</v>
      </c>
    </row>
    <row r="226" spans="4:15" x14ac:dyDescent="0.3">
      <c r="D226" s="16"/>
      <c r="E226" s="1"/>
      <c r="F226" s="1" t="s">
        <v>129</v>
      </c>
      <c r="G226" s="17" t="s">
        <v>6</v>
      </c>
      <c r="H226" s="10">
        <v>1</v>
      </c>
      <c r="I226" s="4">
        <v>0</v>
      </c>
      <c r="J226" s="25">
        <f t="shared" si="6"/>
        <v>0</v>
      </c>
      <c r="K226" s="40">
        <v>0</v>
      </c>
      <c r="L226" s="25">
        <f t="shared" si="8"/>
        <v>0</v>
      </c>
      <c r="M226" s="26">
        <f t="shared" si="7"/>
        <v>0</v>
      </c>
    </row>
    <row r="227" spans="4:15" x14ac:dyDescent="0.3">
      <c r="D227" s="16"/>
      <c r="E227" s="1"/>
      <c r="F227" s="1" t="s">
        <v>150</v>
      </c>
      <c r="G227" s="17" t="s">
        <v>6</v>
      </c>
      <c r="H227" s="10">
        <v>1</v>
      </c>
      <c r="I227" s="4">
        <v>0</v>
      </c>
      <c r="J227" s="25">
        <f t="shared" si="6"/>
        <v>0</v>
      </c>
      <c r="K227" s="40">
        <v>0</v>
      </c>
      <c r="L227" s="25">
        <f t="shared" si="8"/>
        <v>0</v>
      </c>
      <c r="M227" s="26">
        <f t="shared" si="7"/>
        <v>0</v>
      </c>
    </row>
    <row r="228" spans="4:15" x14ac:dyDescent="0.3">
      <c r="D228" s="16"/>
      <c r="E228" s="1"/>
      <c r="F228" s="1" t="s">
        <v>139</v>
      </c>
      <c r="G228" s="17" t="s">
        <v>6</v>
      </c>
      <c r="H228" s="10">
        <v>2</v>
      </c>
      <c r="I228" s="4">
        <v>0</v>
      </c>
      <c r="J228" s="25">
        <f t="shared" si="6"/>
        <v>0</v>
      </c>
      <c r="K228" s="40">
        <v>0</v>
      </c>
      <c r="L228" s="25">
        <f t="shared" si="8"/>
        <v>0</v>
      </c>
      <c r="M228" s="26">
        <f t="shared" si="7"/>
        <v>0</v>
      </c>
    </row>
    <row r="229" spans="4:15" x14ac:dyDescent="0.3">
      <c r="D229" s="16"/>
      <c r="E229" s="1"/>
      <c r="F229" s="1" t="s">
        <v>133</v>
      </c>
      <c r="G229" s="17" t="s">
        <v>6</v>
      </c>
      <c r="H229" s="10">
        <v>5</v>
      </c>
      <c r="I229" s="4">
        <v>0</v>
      </c>
      <c r="J229" s="25">
        <f t="shared" si="6"/>
        <v>0</v>
      </c>
      <c r="K229" s="40">
        <v>0</v>
      </c>
      <c r="L229" s="25">
        <f t="shared" si="8"/>
        <v>0</v>
      </c>
      <c r="M229" s="26">
        <f t="shared" si="7"/>
        <v>0</v>
      </c>
    </row>
    <row r="230" spans="4:15" x14ac:dyDescent="0.3">
      <c r="D230" s="16"/>
      <c r="E230" s="1"/>
      <c r="F230" s="1" t="s">
        <v>137</v>
      </c>
      <c r="G230" s="17" t="s">
        <v>6</v>
      </c>
      <c r="H230" s="10">
        <v>1</v>
      </c>
      <c r="I230" s="4">
        <v>0</v>
      </c>
      <c r="J230" s="25">
        <f t="shared" si="6"/>
        <v>0</v>
      </c>
      <c r="K230" s="40">
        <v>0</v>
      </c>
      <c r="L230" s="25">
        <f t="shared" si="8"/>
        <v>0</v>
      </c>
      <c r="M230" s="26">
        <f t="shared" si="7"/>
        <v>0</v>
      </c>
    </row>
    <row r="231" spans="4:15" x14ac:dyDescent="0.3">
      <c r="D231" s="16"/>
      <c r="E231" s="1"/>
      <c r="F231" s="1" t="s">
        <v>151</v>
      </c>
      <c r="G231" s="17" t="s">
        <v>6</v>
      </c>
      <c r="H231" s="10">
        <v>1</v>
      </c>
      <c r="I231" s="9">
        <v>0</v>
      </c>
      <c r="J231" s="25">
        <f t="shared" si="6"/>
        <v>0</v>
      </c>
      <c r="K231" s="40">
        <v>0</v>
      </c>
      <c r="L231" s="25">
        <f t="shared" si="8"/>
        <v>0</v>
      </c>
      <c r="M231" s="26">
        <f t="shared" si="7"/>
        <v>0</v>
      </c>
    </row>
    <row r="232" spans="4:15" x14ac:dyDescent="0.3">
      <c r="D232" s="16"/>
      <c r="E232" s="1"/>
      <c r="F232" s="1" t="s">
        <v>134</v>
      </c>
      <c r="G232" s="17" t="s">
        <v>6</v>
      </c>
      <c r="H232" s="10">
        <v>1</v>
      </c>
      <c r="I232" s="4">
        <v>0</v>
      </c>
      <c r="J232" s="25">
        <f t="shared" si="6"/>
        <v>0</v>
      </c>
      <c r="K232" s="40">
        <v>0</v>
      </c>
      <c r="L232" s="25">
        <f t="shared" si="8"/>
        <v>0</v>
      </c>
      <c r="M232" s="26">
        <f t="shared" si="7"/>
        <v>0</v>
      </c>
    </row>
    <row r="233" spans="4:15" x14ac:dyDescent="0.3">
      <c r="D233" s="16"/>
      <c r="E233" s="1"/>
      <c r="F233" s="23" t="s">
        <v>9</v>
      </c>
      <c r="G233" s="17" t="s">
        <v>6</v>
      </c>
      <c r="H233" s="10">
        <v>1</v>
      </c>
      <c r="I233" s="4">
        <v>0</v>
      </c>
      <c r="J233" s="25">
        <f t="shared" si="6"/>
        <v>0</v>
      </c>
      <c r="K233" s="40"/>
      <c r="L233" s="25"/>
      <c r="M233" s="26">
        <f t="shared" si="7"/>
        <v>0</v>
      </c>
    </row>
    <row r="234" spans="4:15" x14ac:dyDescent="0.3">
      <c r="D234" s="21" t="s">
        <v>152</v>
      </c>
      <c r="E234" s="21"/>
      <c r="F234" s="21"/>
      <c r="G234" s="21"/>
      <c r="H234" s="21"/>
      <c r="I234" s="31"/>
      <c r="J234" s="31"/>
      <c r="K234" s="31"/>
      <c r="L234" s="31"/>
      <c r="M234" s="31"/>
    </row>
    <row r="235" spans="4:15" x14ac:dyDescent="0.3">
      <c r="D235" s="16"/>
      <c r="E235" s="1"/>
      <c r="F235" s="1" t="s">
        <v>142</v>
      </c>
      <c r="G235" s="17" t="s">
        <v>6</v>
      </c>
      <c r="H235" s="3">
        <v>1</v>
      </c>
      <c r="I235" s="4">
        <v>0</v>
      </c>
      <c r="J235" s="25">
        <f t="shared" si="6"/>
        <v>0</v>
      </c>
      <c r="K235" s="40">
        <v>0</v>
      </c>
      <c r="L235" s="25">
        <f t="shared" si="8"/>
        <v>0</v>
      </c>
      <c r="M235" s="26">
        <f t="shared" si="7"/>
        <v>0</v>
      </c>
      <c r="O235" s="11"/>
    </row>
    <row r="236" spans="4:15" x14ac:dyDescent="0.3">
      <c r="D236" s="16"/>
      <c r="E236" s="1"/>
      <c r="F236" s="1" t="s">
        <v>143</v>
      </c>
      <c r="G236" s="17" t="s">
        <v>6</v>
      </c>
      <c r="H236" s="3">
        <v>1</v>
      </c>
      <c r="I236" s="4">
        <v>0</v>
      </c>
      <c r="J236" s="25">
        <f t="shared" si="6"/>
        <v>0</v>
      </c>
      <c r="K236" s="40"/>
      <c r="L236" s="25"/>
      <c r="M236" s="26">
        <f t="shared" si="7"/>
        <v>0</v>
      </c>
      <c r="O236" s="11"/>
    </row>
    <row r="237" spans="4:15" x14ac:dyDescent="0.3">
      <c r="D237" s="16"/>
      <c r="E237" s="1"/>
      <c r="F237" s="1" t="s">
        <v>144</v>
      </c>
      <c r="G237" s="17" t="s">
        <v>6</v>
      </c>
      <c r="H237" s="3">
        <v>1</v>
      </c>
      <c r="I237" s="4">
        <v>0</v>
      </c>
      <c r="J237" s="25">
        <f t="shared" si="6"/>
        <v>0</v>
      </c>
      <c r="K237" s="40"/>
      <c r="L237" s="25"/>
      <c r="M237" s="26">
        <f t="shared" si="7"/>
        <v>0</v>
      </c>
      <c r="O237" s="11"/>
    </row>
    <row r="238" spans="4:15" x14ac:dyDescent="0.3">
      <c r="D238" s="16"/>
      <c r="E238" s="1"/>
      <c r="F238" s="1" t="s">
        <v>118</v>
      </c>
      <c r="G238" s="17" t="s">
        <v>6</v>
      </c>
      <c r="H238" s="3">
        <v>1</v>
      </c>
      <c r="I238" s="4">
        <v>0</v>
      </c>
      <c r="J238" s="25">
        <f t="shared" si="6"/>
        <v>0</v>
      </c>
      <c r="K238" s="40"/>
      <c r="L238" s="25"/>
      <c r="M238" s="26">
        <f t="shared" si="7"/>
        <v>0</v>
      </c>
      <c r="O238" s="11"/>
    </row>
    <row r="239" spans="4:15" x14ac:dyDescent="0.3">
      <c r="D239" s="16"/>
      <c r="E239" s="1"/>
      <c r="F239" s="1" t="s">
        <v>145</v>
      </c>
      <c r="G239" s="17" t="s">
        <v>6</v>
      </c>
      <c r="H239" s="3">
        <v>7</v>
      </c>
      <c r="I239" s="4">
        <v>0</v>
      </c>
      <c r="J239" s="25">
        <f t="shared" si="6"/>
        <v>0</v>
      </c>
      <c r="K239" s="40"/>
      <c r="L239" s="25"/>
      <c r="M239" s="26">
        <f t="shared" si="7"/>
        <v>0</v>
      </c>
      <c r="O239" s="11"/>
    </row>
    <row r="240" spans="4:15" x14ac:dyDescent="0.3">
      <c r="D240" s="16"/>
      <c r="E240" s="1"/>
      <c r="F240" s="1" t="s">
        <v>121</v>
      </c>
      <c r="G240" s="17" t="s">
        <v>6</v>
      </c>
      <c r="H240" s="3">
        <v>4</v>
      </c>
      <c r="I240" s="4">
        <v>0</v>
      </c>
      <c r="J240" s="25">
        <f t="shared" si="6"/>
        <v>0</v>
      </c>
      <c r="K240" s="40"/>
      <c r="L240" s="25"/>
      <c r="M240" s="26">
        <f t="shared" si="7"/>
        <v>0</v>
      </c>
      <c r="O240" s="11"/>
    </row>
    <row r="241" spans="4:15" x14ac:dyDescent="0.3">
      <c r="D241" s="16"/>
      <c r="E241" s="1"/>
      <c r="F241" s="1" t="s">
        <v>122</v>
      </c>
      <c r="G241" s="17" t="s">
        <v>6</v>
      </c>
      <c r="H241" s="3">
        <v>4</v>
      </c>
      <c r="I241" s="4">
        <v>0</v>
      </c>
      <c r="J241" s="25">
        <f t="shared" si="6"/>
        <v>0</v>
      </c>
      <c r="K241" s="40"/>
      <c r="L241" s="25"/>
      <c r="M241" s="26">
        <f t="shared" si="7"/>
        <v>0</v>
      </c>
      <c r="O241" s="11"/>
    </row>
    <row r="242" spans="4:15" x14ac:dyDescent="0.3">
      <c r="D242" s="16"/>
      <c r="E242" s="1"/>
      <c r="F242" s="1" t="s">
        <v>146</v>
      </c>
      <c r="G242" s="17" t="s">
        <v>6</v>
      </c>
      <c r="H242" s="3">
        <v>7</v>
      </c>
      <c r="I242" s="4">
        <v>0</v>
      </c>
      <c r="J242" s="25">
        <f t="shared" si="6"/>
        <v>0</v>
      </c>
      <c r="K242" s="40"/>
      <c r="L242" s="25"/>
      <c r="M242" s="26">
        <f t="shared" si="7"/>
        <v>0</v>
      </c>
      <c r="O242" s="11"/>
    </row>
    <row r="243" spans="4:15" x14ac:dyDescent="0.3">
      <c r="D243" s="16"/>
      <c r="E243" s="1"/>
      <c r="F243" s="1" t="s">
        <v>147</v>
      </c>
      <c r="G243" s="17" t="s">
        <v>6</v>
      </c>
      <c r="H243" s="3">
        <v>1</v>
      </c>
      <c r="I243" s="4">
        <v>0</v>
      </c>
      <c r="J243" s="25">
        <f t="shared" si="6"/>
        <v>0</v>
      </c>
      <c r="K243" s="40"/>
      <c r="L243" s="25"/>
      <c r="M243" s="26">
        <f t="shared" si="7"/>
        <v>0</v>
      </c>
      <c r="O243" s="11"/>
    </row>
    <row r="244" spans="4:15" x14ac:dyDescent="0.3">
      <c r="D244" s="16"/>
      <c r="E244" s="1"/>
      <c r="F244" s="1" t="s">
        <v>126</v>
      </c>
      <c r="G244" s="17" t="s">
        <v>6</v>
      </c>
      <c r="H244" s="3">
        <v>2</v>
      </c>
      <c r="I244" s="4">
        <v>0</v>
      </c>
      <c r="J244" s="25">
        <f t="shared" si="6"/>
        <v>0</v>
      </c>
      <c r="K244" s="40"/>
      <c r="L244" s="25"/>
      <c r="M244" s="26">
        <f t="shared" si="7"/>
        <v>0</v>
      </c>
      <c r="O244" s="11"/>
    </row>
    <row r="245" spans="4:15" x14ac:dyDescent="0.3">
      <c r="D245" s="16"/>
      <c r="E245" s="1"/>
      <c r="F245" s="1" t="s">
        <v>153</v>
      </c>
      <c r="G245" s="17" t="s">
        <v>6</v>
      </c>
      <c r="H245" s="3">
        <v>2</v>
      </c>
      <c r="I245" s="4">
        <v>0</v>
      </c>
      <c r="J245" s="25">
        <f t="shared" si="6"/>
        <v>0</v>
      </c>
      <c r="K245" s="40">
        <v>0</v>
      </c>
      <c r="L245" s="25">
        <f t="shared" si="8"/>
        <v>0</v>
      </c>
      <c r="M245" s="26">
        <f t="shared" si="7"/>
        <v>0</v>
      </c>
      <c r="O245" s="11"/>
    </row>
    <row r="246" spans="4:15" x14ac:dyDescent="0.3">
      <c r="D246" s="16"/>
      <c r="E246" s="1"/>
      <c r="F246" s="1" t="s">
        <v>128</v>
      </c>
      <c r="G246" s="17" t="s">
        <v>6</v>
      </c>
      <c r="H246" s="3">
        <v>2</v>
      </c>
      <c r="I246" s="4">
        <v>0</v>
      </c>
      <c r="J246" s="25">
        <f t="shared" si="6"/>
        <v>0</v>
      </c>
      <c r="K246" s="40">
        <v>0</v>
      </c>
      <c r="L246" s="25">
        <f t="shared" si="8"/>
        <v>0</v>
      </c>
      <c r="M246" s="26">
        <f t="shared" si="7"/>
        <v>0</v>
      </c>
      <c r="O246" s="11"/>
    </row>
    <row r="247" spans="4:15" x14ac:dyDescent="0.3">
      <c r="D247" s="16"/>
      <c r="E247" s="1"/>
      <c r="F247" s="1" t="s">
        <v>132</v>
      </c>
      <c r="G247" s="17" t="s">
        <v>6</v>
      </c>
      <c r="H247" s="3">
        <v>12</v>
      </c>
      <c r="I247" s="4">
        <v>0</v>
      </c>
      <c r="J247" s="25">
        <f t="shared" si="6"/>
        <v>0</v>
      </c>
      <c r="K247" s="40">
        <v>0</v>
      </c>
      <c r="L247" s="25">
        <f t="shared" si="8"/>
        <v>0</v>
      </c>
      <c r="M247" s="26">
        <f t="shared" si="7"/>
        <v>0</v>
      </c>
      <c r="O247" s="11"/>
    </row>
    <row r="248" spans="4:15" x14ac:dyDescent="0.3">
      <c r="D248" s="16"/>
      <c r="E248" s="1"/>
      <c r="F248" s="1" t="s">
        <v>133</v>
      </c>
      <c r="G248" s="17" t="s">
        <v>6</v>
      </c>
      <c r="H248" s="3">
        <v>4</v>
      </c>
      <c r="I248" s="4">
        <v>0</v>
      </c>
      <c r="J248" s="25">
        <f t="shared" si="6"/>
        <v>0</v>
      </c>
      <c r="K248" s="40">
        <v>0</v>
      </c>
      <c r="L248" s="25">
        <f t="shared" si="8"/>
        <v>0</v>
      </c>
      <c r="M248" s="26">
        <f t="shared" si="7"/>
        <v>0</v>
      </c>
      <c r="O248" s="11"/>
    </row>
    <row r="249" spans="4:15" x14ac:dyDescent="0.3">
      <c r="D249" s="16"/>
      <c r="E249" s="1"/>
      <c r="F249" s="1" t="s">
        <v>130</v>
      </c>
      <c r="G249" s="17" t="s">
        <v>6</v>
      </c>
      <c r="H249" s="3">
        <v>4</v>
      </c>
      <c r="I249" s="4">
        <v>0</v>
      </c>
      <c r="J249" s="25">
        <f t="shared" si="6"/>
        <v>0</v>
      </c>
      <c r="K249" s="40">
        <v>0</v>
      </c>
      <c r="L249" s="25">
        <f t="shared" si="8"/>
        <v>0</v>
      </c>
      <c r="M249" s="26">
        <f t="shared" si="7"/>
        <v>0</v>
      </c>
      <c r="O249" s="11"/>
    </row>
    <row r="250" spans="4:15" x14ac:dyDescent="0.3">
      <c r="D250" s="16"/>
      <c r="E250" s="1"/>
      <c r="F250" s="1" t="s">
        <v>154</v>
      </c>
      <c r="G250" s="17" t="s">
        <v>6</v>
      </c>
      <c r="H250" s="3">
        <v>1</v>
      </c>
      <c r="I250" s="4">
        <v>0</v>
      </c>
      <c r="J250" s="25">
        <f t="shared" si="6"/>
        <v>0</v>
      </c>
      <c r="K250" s="40">
        <v>0</v>
      </c>
      <c r="L250" s="25">
        <f t="shared" si="8"/>
        <v>0</v>
      </c>
      <c r="M250" s="26">
        <f t="shared" si="7"/>
        <v>0</v>
      </c>
      <c r="O250" s="11"/>
    </row>
    <row r="251" spans="4:15" x14ac:dyDescent="0.3">
      <c r="D251" s="16"/>
      <c r="E251" s="1"/>
      <c r="F251" s="1" t="s">
        <v>134</v>
      </c>
      <c r="G251" s="17" t="s">
        <v>6</v>
      </c>
      <c r="H251" s="3">
        <v>1</v>
      </c>
      <c r="I251" s="4">
        <v>0</v>
      </c>
      <c r="J251" s="25">
        <f t="shared" si="6"/>
        <v>0</v>
      </c>
      <c r="K251" s="40">
        <v>0</v>
      </c>
      <c r="L251" s="25">
        <f t="shared" si="8"/>
        <v>0</v>
      </c>
      <c r="M251" s="26">
        <f t="shared" si="7"/>
        <v>0</v>
      </c>
      <c r="O251" s="11"/>
    </row>
    <row r="252" spans="4:15" x14ac:dyDescent="0.3">
      <c r="D252" s="16"/>
      <c r="E252" s="1"/>
      <c r="F252" s="1" t="s">
        <v>137</v>
      </c>
      <c r="G252" s="17" t="s">
        <v>6</v>
      </c>
      <c r="H252" s="3">
        <v>1</v>
      </c>
      <c r="I252" s="4">
        <v>0</v>
      </c>
      <c r="J252" s="25">
        <f t="shared" si="6"/>
        <v>0</v>
      </c>
      <c r="K252" s="40">
        <v>0</v>
      </c>
      <c r="L252" s="25">
        <f t="shared" si="8"/>
        <v>0</v>
      </c>
      <c r="M252" s="26">
        <f t="shared" si="7"/>
        <v>0</v>
      </c>
      <c r="O252" s="11"/>
    </row>
    <row r="253" spans="4:15" x14ac:dyDescent="0.3">
      <c r="D253" s="16"/>
      <c r="E253" s="1"/>
      <c r="F253" s="1" t="s">
        <v>138</v>
      </c>
      <c r="G253" s="17" t="s">
        <v>6</v>
      </c>
      <c r="H253" s="3">
        <v>4</v>
      </c>
      <c r="I253" s="4">
        <v>0</v>
      </c>
      <c r="J253" s="25">
        <f t="shared" si="6"/>
        <v>0</v>
      </c>
      <c r="K253" s="40">
        <v>0</v>
      </c>
      <c r="L253" s="25">
        <f t="shared" si="8"/>
        <v>0</v>
      </c>
      <c r="M253" s="26">
        <f t="shared" si="7"/>
        <v>0</v>
      </c>
      <c r="O253" s="11"/>
    </row>
    <row r="254" spans="4:15" x14ac:dyDescent="0.3">
      <c r="D254" s="16"/>
      <c r="E254" s="1"/>
      <c r="F254" s="23" t="s">
        <v>9</v>
      </c>
      <c r="G254" s="17" t="s">
        <v>6</v>
      </c>
      <c r="H254" s="10">
        <v>1</v>
      </c>
      <c r="I254" s="4">
        <v>0</v>
      </c>
      <c r="J254" s="25">
        <f t="shared" si="6"/>
        <v>0</v>
      </c>
      <c r="K254" s="40"/>
      <c r="L254" s="25"/>
      <c r="M254" s="26">
        <f t="shared" si="7"/>
        <v>0</v>
      </c>
    </row>
    <row r="255" spans="4:15" x14ac:dyDescent="0.3">
      <c r="D255" s="21" t="s">
        <v>155</v>
      </c>
      <c r="E255" s="21"/>
      <c r="F255" s="21"/>
      <c r="G255" s="21"/>
      <c r="H255" s="21"/>
      <c r="I255" s="31"/>
      <c r="J255" s="31"/>
      <c r="K255" s="31"/>
      <c r="L255" s="31"/>
      <c r="M255" s="31"/>
    </row>
    <row r="256" spans="4:15" x14ac:dyDescent="0.3">
      <c r="D256" s="16"/>
      <c r="E256" s="1"/>
      <c r="F256" s="1" t="s">
        <v>156</v>
      </c>
      <c r="G256" s="17" t="s">
        <v>6</v>
      </c>
      <c r="H256" s="3">
        <v>1</v>
      </c>
      <c r="I256" s="4">
        <v>0</v>
      </c>
      <c r="J256" s="25">
        <f t="shared" si="6"/>
        <v>0</v>
      </c>
      <c r="K256" s="40">
        <v>0</v>
      </c>
      <c r="L256" s="25">
        <f t="shared" si="8"/>
        <v>0</v>
      </c>
      <c r="M256" s="26">
        <f t="shared" si="7"/>
        <v>0</v>
      </c>
      <c r="O256" s="11"/>
    </row>
    <row r="257" spans="4:15" x14ac:dyDescent="0.3">
      <c r="D257" s="16"/>
      <c r="E257" s="1"/>
      <c r="F257" s="1" t="s">
        <v>157</v>
      </c>
      <c r="G257" s="17" t="s">
        <v>6</v>
      </c>
      <c r="H257" s="3">
        <v>1</v>
      </c>
      <c r="I257" s="4">
        <v>0</v>
      </c>
      <c r="J257" s="25">
        <f t="shared" si="6"/>
        <v>0</v>
      </c>
      <c r="K257" s="40"/>
      <c r="L257" s="25"/>
      <c r="M257" s="26">
        <f t="shared" si="7"/>
        <v>0</v>
      </c>
      <c r="O257" s="11"/>
    </row>
    <row r="258" spans="4:15" x14ac:dyDescent="0.3">
      <c r="D258" s="16"/>
      <c r="E258" s="1"/>
      <c r="F258" s="1" t="s">
        <v>158</v>
      </c>
      <c r="G258" s="17" t="s">
        <v>6</v>
      </c>
      <c r="H258" s="3">
        <v>1</v>
      </c>
      <c r="I258" s="4">
        <v>0</v>
      </c>
      <c r="J258" s="25">
        <f t="shared" si="6"/>
        <v>0</v>
      </c>
      <c r="K258" s="40"/>
      <c r="L258" s="25"/>
      <c r="M258" s="26">
        <f t="shared" si="7"/>
        <v>0</v>
      </c>
      <c r="O258" s="11"/>
    </row>
    <row r="259" spans="4:15" x14ac:dyDescent="0.3">
      <c r="D259" s="16"/>
      <c r="E259" s="1"/>
      <c r="F259" s="1" t="s">
        <v>118</v>
      </c>
      <c r="G259" s="17" t="s">
        <v>6</v>
      </c>
      <c r="H259" s="3">
        <v>1</v>
      </c>
      <c r="I259" s="4">
        <v>0</v>
      </c>
      <c r="J259" s="25">
        <f t="shared" si="6"/>
        <v>0</v>
      </c>
      <c r="K259" s="40"/>
      <c r="L259" s="25"/>
      <c r="M259" s="26">
        <f t="shared" si="7"/>
        <v>0</v>
      </c>
      <c r="O259" s="11"/>
    </row>
    <row r="260" spans="4:15" x14ac:dyDescent="0.3">
      <c r="D260" s="16"/>
      <c r="E260" s="1"/>
      <c r="F260" s="1" t="s">
        <v>145</v>
      </c>
      <c r="G260" s="17" t="s">
        <v>6</v>
      </c>
      <c r="H260" s="3">
        <v>6</v>
      </c>
      <c r="I260" s="4">
        <v>0</v>
      </c>
      <c r="J260" s="25">
        <f t="shared" si="6"/>
        <v>0</v>
      </c>
      <c r="K260" s="40"/>
      <c r="L260" s="25"/>
      <c r="M260" s="26">
        <f t="shared" si="7"/>
        <v>0</v>
      </c>
      <c r="O260" s="11"/>
    </row>
    <row r="261" spans="4:15" x14ac:dyDescent="0.3">
      <c r="D261" s="16"/>
      <c r="E261" s="1"/>
      <c r="F261" s="1" t="s">
        <v>121</v>
      </c>
      <c r="G261" s="17" t="s">
        <v>6</v>
      </c>
      <c r="H261" s="3">
        <v>3</v>
      </c>
      <c r="I261" s="4">
        <v>0</v>
      </c>
      <c r="J261" s="25">
        <f t="shared" si="6"/>
        <v>0</v>
      </c>
      <c r="K261" s="40"/>
      <c r="L261" s="25"/>
      <c r="M261" s="26">
        <f t="shared" si="7"/>
        <v>0</v>
      </c>
      <c r="O261" s="11"/>
    </row>
    <row r="262" spans="4:15" x14ac:dyDescent="0.3">
      <c r="D262" s="16"/>
      <c r="E262" s="1"/>
      <c r="F262" s="1" t="s">
        <v>122</v>
      </c>
      <c r="G262" s="17" t="s">
        <v>6</v>
      </c>
      <c r="H262" s="3">
        <v>3</v>
      </c>
      <c r="I262" s="4">
        <v>0</v>
      </c>
      <c r="J262" s="25">
        <f t="shared" si="6"/>
        <v>0</v>
      </c>
      <c r="K262" s="40"/>
      <c r="L262" s="25"/>
      <c r="M262" s="26">
        <f t="shared" si="7"/>
        <v>0</v>
      </c>
      <c r="O262" s="11"/>
    </row>
    <row r="263" spans="4:15" x14ac:dyDescent="0.3">
      <c r="D263" s="16"/>
      <c r="E263" s="1"/>
      <c r="F263" s="1" t="s">
        <v>159</v>
      </c>
      <c r="G263" s="17" t="s">
        <v>6</v>
      </c>
      <c r="H263" s="3">
        <v>6</v>
      </c>
      <c r="I263" s="4">
        <v>0</v>
      </c>
      <c r="J263" s="25">
        <f t="shared" si="6"/>
        <v>0</v>
      </c>
      <c r="K263" s="40"/>
      <c r="L263" s="25"/>
      <c r="M263" s="26">
        <f t="shared" si="7"/>
        <v>0</v>
      </c>
      <c r="O263" s="11"/>
    </row>
    <row r="264" spans="4:15" x14ac:dyDescent="0.3">
      <c r="D264" s="16"/>
      <c r="E264" s="1"/>
      <c r="F264" s="1" t="s">
        <v>160</v>
      </c>
      <c r="G264" s="17" t="s">
        <v>6</v>
      </c>
      <c r="H264" s="3">
        <v>1</v>
      </c>
      <c r="I264" s="4">
        <v>0</v>
      </c>
      <c r="J264" s="25">
        <f t="shared" si="6"/>
        <v>0</v>
      </c>
      <c r="K264" s="40"/>
      <c r="L264" s="25"/>
      <c r="M264" s="26">
        <f t="shared" si="7"/>
        <v>0</v>
      </c>
      <c r="O264" s="11"/>
    </row>
    <row r="265" spans="4:15" x14ac:dyDescent="0.3">
      <c r="D265" s="16"/>
      <c r="E265" s="1"/>
      <c r="F265" s="1" t="s">
        <v>161</v>
      </c>
      <c r="G265" s="17" t="s">
        <v>6</v>
      </c>
      <c r="H265" s="3">
        <v>2</v>
      </c>
      <c r="I265" s="4">
        <v>0</v>
      </c>
      <c r="J265" s="25">
        <f t="shared" si="6"/>
        <v>0</v>
      </c>
      <c r="K265" s="40"/>
      <c r="L265" s="25"/>
      <c r="M265" s="26">
        <f t="shared" si="7"/>
        <v>0</v>
      </c>
      <c r="O265" s="11"/>
    </row>
    <row r="266" spans="4:15" x14ac:dyDescent="0.3">
      <c r="D266" s="16"/>
      <c r="E266" s="1"/>
      <c r="F266" s="1" t="s">
        <v>162</v>
      </c>
      <c r="G266" s="17" t="s">
        <v>6</v>
      </c>
      <c r="H266" s="3">
        <v>2</v>
      </c>
      <c r="I266" s="4">
        <v>0</v>
      </c>
      <c r="J266" s="25">
        <f t="shared" si="6"/>
        <v>0</v>
      </c>
      <c r="K266" s="40">
        <v>0</v>
      </c>
      <c r="L266" s="25">
        <f t="shared" si="8"/>
        <v>0</v>
      </c>
      <c r="M266" s="26">
        <f t="shared" si="7"/>
        <v>0</v>
      </c>
      <c r="O266" s="11"/>
    </row>
    <row r="267" spans="4:15" x14ac:dyDescent="0.3">
      <c r="D267" s="16"/>
      <c r="E267" s="1"/>
      <c r="F267" s="1" t="s">
        <v>128</v>
      </c>
      <c r="G267" s="17" t="s">
        <v>6</v>
      </c>
      <c r="H267" s="3">
        <v>2</v>
      </c>
      <c r="I267" s="4">
        <v>0</v>
      </c>
      <c r="J267" s="25">
        <f t="shared" si="6"/>
        <v>0</v>
      </c>
      <c r="K267" s="40">
        <v>0</v>
      </c>
      <c r="L267" s="25">
        <f t="shared" si="8"/>
        <v>0</v>
      </c>
      <c r="M267" s="26">
        <f t="shared" si="7"/>
        <v>0</v>
      </c>
      <c r="O267" s="11"/>
    </row>
    <row r="268" spans="4:15" x14ac:dyDescent="0.3">
      <c r="D268" s="16"/>
      <c r="E268" s="1"/>
      <c r="F268" s="1" t="s">
        <v>132</v>
      </c>
      <c r="G268" s="17" t="s">
        <v>6</v>
      </c>
      <c r="H268" s="3">
        <v>6</v>
      </c>
      <c r="I268" s="4">
        <v>0</v>
      </c>
      <c r="J268" s="25">
        <f t="shared" si="6"/>
        <v>0</v>
      </c>
      <c r="K268" s="40">
        <v>0</v>
      </c>
      <c r="L268" s="25">
        <f t="shared" si="8"/>
        <v>0</v>
      </c>
      <c r="M268" s="26">
        <f t="shared" si="7"/>
        <v>0</v>
      </c>
      <c r="O268" s="11"/>
    </row>
    <row r="269" spans="4:15" x14ac:dyDescent="0.3">
      <c r="D269" s="16"/>
      <c r="E269" s="1"/>
      <c r="F269" s="1" t="s">
        <v>137</v>
      </c>
      <c r="G269" s="17" t="s">
        <v>6</v>
      </c>
      <c r="H269" s="3">
        <v>1</v>
      </c>
      <c r="I269" s="4">
        <v>0</v>
      </c>
      <c r="J269" s="25">
        <f t="shared" si="6"/>
        <v>0</v>
      </c>
      <c r="K269" s="40">
        <v>0</v>
      </c>
      <c r="L269" s="25">
        <f t="shared" si="8"/>
        <v>0</v>
      </c>
      <c r="M269" s="26">
        <f t="shared" si="7"/>
        <v>0</v>
      </c>
      <c r="O269" s="11"/>
    </row>
    <row r="270" spans="4:15" x14ac:dyDescent="0.3">
      <c r="D270" s="16"/>
      <c r="E270" s="1"/>
      <c r="F270" s="1" t="s">
        <v>133</v>
      </c>
      <c r="G270" s="17" t="s">
        <v>6</v>
      </c>
      <c r="H270" s="3">
        <v>5</v>
      </c>
      <c r="I270" s="4">
        <v>0</v>
      </c>
      <c r="J270" s="25">
        <f t="shared" si="6"/>
        <v>0</v>
      </c>
      <c r="K270" s="40">
        <v>0</v>
      </c>
      <c r="L270" s="25">
        <f t="shared" si="8"/>
        <v>0</v>
      </c>
      <c r="M270" s="26">
        <f t="shared" si="7"/>
        <v>0</v>
      </c>
      <c r="O270" s="11"/>
    </row>
    <row r="271" spans="4:15" x14ac:dyDescent="0.3">
      <c r="D271" s="16"/>
      <c r="E271" s="1"/>
      <c r="F271" s="1" t="s">
        <v>131</v>
      </c>
      <c r="G271" s="17" t="s">
        <v>6</v>
      </c>
      <c r="H271" s="3">
        <v>1</v>
      </c>
      <c r="I271" s="4">
        <v>0</v>
      </c>
      <c r="J271" s="25">
        <f t="shared" si="6"/>
        <v>0</v>
      </c>
      <c r="K271" s="40">
        <v>0</v>
      </c>
      <c r="L271" s="25">
        <f t="shared" si="8"/>
        <v>0</v>
      </c>
      <c r="M271" s="26">
        <f t="shared" si="7"/>
        <v>0</v>
      </c>
      <c r="O271" s="11"/>
    </row>
    <row r="272" spans="4:15" x14ac:dyDescent="0.3">
      <c r="D272" s="16"/>
      <c r="E272" s="1"/>
      <c r="F272" s="1" t="s">
        <v>134</v>
      </c>
      <c r="G272" s="17" t="s">
        <v>6</v>
      </c>
      <c r="H272" s="3">
        <v>1</v>
      </c>
      <c r="I272" s="4">
        <v>0</v>
      </c>
      <c r="J272" s="25">
        <f t="shared" si="6"/>
        <v>0</v>
      </c>
      <c r="K272" s="40">
        <v>0</v>
      </c>
      <c r="L272" s="25">
        <f t="shared" si="8"/>
        <v>0</v>
      </c>
      <c r="M272" s="26">
        <f t="shared" si="7"/>
        <v>0</v>
      </c>
      <c r="O272" s="11"/>
    </row>
    <row r="273" spans="4:14" x14ac:dyDescent="0.25">
      <c r="D273" s="16"/>
      <c r="E273" s="1"/>
      <c r="F273" s="23" t="s">
        <v>9</v>
      </c>
      <c r="G273" s="17" t="s">
        <v>6</v>
      </c>
      <c r="H273" s="2" t="s">
        <v>22</v>
      </c>
      <c r="I273" s="4">
        <v>0</v>
      </c>
      <c r="J273" s="25">
        <f t="shared" si="6"/>
        <v>0</v>
      </c>
      <c r="K273" s="40"/>
      <c r="L273" s="25"/>
      <c r="M273" s="26">
        <f t="shared" si="7"/>
        <v>0</v>
      </c>
    </row>
    <row r="274" spans="4:14" x14ac:dyDescent="0.3">
      <c r="D274" s="21" t="s">
        <v>178</v>
      </c>
      <c r="E274" s="21"/>
      <c r="F274" s="21"/>
      <c r="G274" s="21"/>
      <c r="H274" s="21"/>
      <c r="I274" s="31"/>
      <c r="J274" s="31"/>
      <c r="K274" s="31"/>
      <c r="L274" s="31"/>
      <c r="M274" s="31"/>
    </row>
    <row r="275" spans="4:14" x14ac:dyDescent="0.3">
      <c r="D275" s="16"/>
      <c r="E275" s="1"/>
      <c r="F275" s="1" t="s">
        <v>163</v>
      </c>
      <c r="G275" s="17" t="s">
        <v>6</v>
      </c>
      <c r="H275" s="3">
        <v>1</v>
      </c>
      <c r="I275" s="4">
        <v>0</v>
      </c>
      <c r="J275" s="25">
        <f t="shared" si="6"/>
        <v>0</v>
      </c>
      <c r="K275" s="40">
        <v>0</v>
      </c>
      <c r="L275" s="25">
        <f t="shared" si="8"/>
        <v>0</v>
      </c>
      <c r="M275" s="26">
        <f t="shared" si="7"/>
        <v>0</v>
      </c>
      <c r="N275" s="13"/>
    </row>
    <row r="276" spans="4:14" x14ac:dyDescent="0.3">
      <c r="D276" s="16"/>
      <c r="E276" s="1"/>
      <c r="F276" s="1" t="s">
        <v>164</v>
      </c>
      <c r="G276" s="17" t="s">
        <v>6</v>
      </c>
      <c r="H276" s="3">
        <v>1</v>
      </c>
      <c r="I276" s="4">
        <v>0</v>
      </c>
      <c r="J276" s="25">
        <f t="shared" si="6"/>
        <v>0</v>
      </c>
      <c r="K276" s="40"/>
      <c r="L276" s="25"/>
      <c r="M276" s="26">
        <f t="shared" si="7"/>
        <v>0</v>
      </c>
      <c r="N276" s="13"/>
    </row>
    <row r="277" spans="4:14" x14ac:dyDescent="0.3">
      <c r="D277" s="16"/>
      <c r="E277" s="1"/>
      <c r="F277" s="1" t="s">
        <v>165</v>
      </c>
      <c r="G277" s="17" t="s">
        <v>6</v>
      </c>
      <c r="H277" s="3">
        <v>1</v>
      </c>
      <c r="I277" s="4">
        <v>0</v>
      </c>
      <c r="J277" s="25">
        <f t="shared" si="6"/>
        <v>0</v>
      </c>
      <c r="K277" s="40"/>
      <c r="L277" s="25"/>
      <c r="M277" s="26">
        <f t="shared" si="7"/>
        <v>0</v>
      </c>
      <c r="N277" s="13"/>
    </row>
    <row r="278" spans="4:14" x14ac:dyDescent="0.3">
      <c r="D278" s="16"/>
      <c r="E278" s="1"/>
      <c r="F278" s="1" t="s">
        <v>166</v>
      </c>
      <c r="G278" s="17" t="s">
        <v>6</v>
      </c>
      <c r="H278" s="3">
        <v>2</v>
      </c>
      <c r="I278" s="4">
        <v>0</v>
      </c>
      <c r="J278" s="25">
        <f t="shared" ref="J278:J408" si="9">I278*H278</f>
        <v>0</v>
      </c>
      <c r="K278" s="40"/>
      <c r="L278" s="25"/>
      <c r="M278" s="26">
        <f t="shared" ref="M278:M408" si="10">J278+L278</f>
        <v>0</v>
      </c>
      <c r="N278" s="13"/>
    </row>
    <row r="279" spans="4:14" x14ac:dyDescent="0.3">
      <c r="D279" s="16"/>
      <c r="E279" s="1"/>
      <c r="F279" s="1" t="s">
        <v>118</v>
      </c>
      <c r="G279" s="17" t="s">
        <v>6</v>
      </c>
      <c r="H279" s="3">
        <v>1</v>
      </c>
      <c r="I279" s="4">
        <v>0</v>
      </c>
      <c r="J279" s="25">
        <f t="shared" si="9"/>
        <v>0</v>
      </c>
      <c r="K279" s="40"/>
      <c r="L279" s="25"/>
      <c r="M279" s="26">
        <f t="shared" si="10"/>
        <v>0</v>
      </c>
      <c r="N279" s="13"/>
    </row>
    <row r="280" spans="4:14" x14ac:dyDescent="0.3">
      <c r="D280" s="16"/>
      <c r="E280" s="1"/>
      <c r="F280" s="1" t="s">
        <v>167</v>
      </c>
      <c r="G280" s="17" t="s">
        <v>6</v>
      </c>
      <c r="H280" s="3">
        <v>2</v>
      </c>
      <c r="I280" s="4">
        <v>0</v>
      </c>
      <c r="J280" s="25">
        <f t="shared" si="9"/>
        <v>0</v>
      </c>
      <c r="K280" s="40"/>
      <c r="L280" s="25"/>
      <c r="M280" s="26">
        <f t="shared" si="10"/>
        <v>0</v>
      </c>
      <c r="N280" s="13"/>
    </row>
    <row r="281" spans="4:14" x14ac:dyDescent="0.3">
      <c r="D281" s="16"/>
      <c r="E281" s="1"/>
      <c r="F281" s="1" t="s">
        <v>168</v>
      </c>
      <c r="G281" s="17" t="s">
        <v>6</v>
      </c>
      <c r="H281" s="3">
        <v>8</v>
      </c>
      <c r="I281" s="4">
        <v>0</v>
      </c>
      <c r="J281" s="25">
        <f t="shared" si="9"/>
        <v>0</v>
      </c>
      <c r="K281" s="40"/>
      <c r="L281" s="25"/>
      <c r="M281" s="26">
        <f t="shared" si="10"/>
        <v>0</v>
      </c>
      <c r="N281" s="13"/>
    </row>
    <row r="282" spans="4:14" x14ac:dyDescent="0.3">
      <c r="D282" s="16"/>
      <c r="E282" s="1"/>
      <c r="F282" s="1" t="s">
        <v>169</v>
      </c>
      <c r="G282" s="17" t="s">
        <v>6</v>
      </c>
      <c r="H282" s="3">
        <v>4</v>
      </c>
      <c r="I282" s="4">
        <v>0</v>
      </c>
      <c r="J282" s="25">
        <f t="shared" si="9"/>
        <v>0</v>
      </c>
      <c r="K282" s="40"/>
      <c r="L282" s="25"/>
      <c r="M282" s="26">
        <f t="shared" si="10"/>
        <v>0</v>
      </c>
      <c r="N282" s="13"/>
    </row>
    <row r="283" spans="4:14" x14ac:dyDescent="0.3">
      <c r="D283" s="16"/>
      <c r="E283" s="1"/>
      <c r="F283" s="1" t="s">
        <v>121</v>
      </c>
      <c r="G283" s="17" t="s">
        <v>6</v>
      </c>
      <c r="H283" s="3">
        <v>2</v>
      </c>
      <c r="I283" s="4">
        <v>0</v>
      </c>
      <c r="J283" s="25">
        <f t="shared" si="9"/>
        <v>0</v>
      </c>
      <c r="K283" s="40"/>
      <c r="L283" s="25"/>
      <c r="M283" s="26">
        <f t="shared" si="10"/>
        <v>0</v>
      </c>
      <c r="N283" s="13"/>
    </row>
    <row r="284" spans="4:14" x14ac:dyDescent="0.3">
      <c r="D284" s="16"/>
      <c r="E284" s="1"/>
      <c r="F284" s="1" t="s">
        <v>122</v>
      </c>
      <c r="G284" s="17" t="s">
        <v>6</v>
      </c>
      <c r="H284" s="3">
        <v>2</v>
      </c>
      <c r="I284" s="4">
        <v>0</v>
      </c>
      <c r="J284" s="25">
        <f t="shared" si="9"/>
        <v>0</v>
      </c>
      <c r="K284" s="40"/>
      <c r="L284" s="25"/>
      <c r="M284" s="26">
        <f t="shared" si="10"/>
        <v>0</v>
      </c>
      <c r="N284" s="13"/>
    </row>
    <row r="285" spans="4:14" x14ac:dyDescent="0.3">
      <c r="D285" s="16"/>
      <c r="E285" s="1"/>
      <c r="F285" s="1" t="s">
        <v>170</v>
      </c>
      <c r="G285" s="17" t="s">
        <v>6</v>
      </c>
      <c r="H285" s="3">
        <v>8</v>
      </c>
      <c r="I285" s="4">
        <v>0</v>
      </c>
      <c r="J285" s="25">
        <f t="shared" si="9"/>
        <v>0</v>
      </c>
      <c r="K285" s="40"/>
      <c r="L285" s="25"/>
      <c r="M285" s="26">
        <f t="shared" si="10"/>
        <v>0</v>
      </c>
      <c r="N285" s="13"/>
    </row>
    <row r="286" spans="4:14" x14ac:dyDescent="0.3">
      <c r="D286" s="16"/>
      <c r="E286" s="1"/>
      <c r="F286" s="1" t="s">
        <v>171</v>
      </c>
      <c r="G286" s="17" t="s">
        <v>6</v>
      </c>
      <c r="H286" s="3">
        <v>8</v>
      </c>
      <c r="I286" s="4">
        <v>0</v>
      </c>
      <c r="J286" s="25">
        <f t="shared" si="9"/>
        <v>0</v>
      </c>
      <c r="K286" s="40"/>
      <c r="L286" s="25"/>
      <c r="M286" s="26">
        <f t="shared" si="10"/>
        <v>0</v>
      </c>
      <c r="N286" s="13"/>
    </row>
    <row r="287" spans="4:14" x14ac:dyDescent="0.3">
      <c r="D287" s="16"/>
      <c r="E287" s="1"/>
      <c r="F287" s="1" t="s">
        <v>172</v>
      </c>
      <c r="G287" s="17" t="s">
        <v>6</v>
      </c>
      <c r="H287" s="3">
        <v>1</v>
      </c>
      <c r="I287" s="4">
        <v>0</v>
      </c>
      <c r="J287" s="25">
        <f t="shared" si="9"/>
        <v>0</v>
      </c>
      <c r="K287" s="40"/>
      <c r="L287" s="25"/>
      <c r="M287" s="26">
        <f t="shared" si="10"/>
        <v>0</v>
      </c>
      <c r="N287" s="13"/>
    </row>
    <row r="288" spans="4:14" x14ac:dyDescent="0.3">
      <c r="D288" s="16"/>
      <c r="E288" s="1"/>
      <c r="F288" s="1" t="s">
        <v>173</v>
      </c>
      <c r="G288" s="17" t="s">
        <v>6</v>
      </c>
      <c r="H288" s="3">
        <v>1</v>
      </c>
      <c r="I288" s="4">
        <v>0</v>
      </c>
      <c r="J288" s="25">
        <f t="shared" si="9"/>
        <v>0</v>
      </c>
      <c r="K288" s="40"/>
      <c r="L288" s="25"/>
      <c r="M288" s="26">
        <f t="shared" si="10"/>
        <v>0</v>
      </c>
      <c r="N288" s="13"/>
    </row>
    <row r="289" spans="4:14" x14ac:dyDescent="0.3">
      <c r="D289" s="16"/>
      <c r="E289" s="1"/>
      <c r="F289" s="1" t="s">
        <v>161</v>
      </c>
      <c r="G289" s="17" t="s">
        <v>6</v>
      </c>
      <c r="H289" s="3">
        <v>5</v>
      </c>
      <c r="I289" s="4">
        <v>0</v>
      </c>
      <c r="J289" s="25">
        <f t="shared" si="9"/>
        <v>0</v>
      </c>
      <c r="K289" s="40"/>
      <c r="L289" s="25"/>
      <c r="M289" s="26">
        <f t="shared" si="10"/>
        <v>0</v>
      </c>
      <c r="N289" s="13"/>
    </row>
    <row r="290" spans="4:14" x14ac:dyDescent="0.3">
      <c r="D290" s="16"/>
      <c r="E290" s="1"/>
      <c r="F290" s="1" t="s">
        <v>174</v>
      </c>
      <c r="G290" s="17" t="s">
        <v>6</v>
      </c>
      <c r="H290" s="3">
        <v>1</v>
      </c>
      <c r="I290" s="4">
        <v>0</v>
      </c>
      <c r="J290" s="25">
        <f t="shared" si="9"/>
        <v>0</v>
      </c>
      <c r="K290" s="40">
        <v>0</v>
      </c>
      <c r="L290" s="25">
        <f t="shared" ref="L290:L408" si="11">H290*K290</f>
        <v>0</v>
      </c>
      <c r="M290" s="26">
        <f t="shared" si="10"/>
        <v>0</v>
      </c>
      <c r="N290" s="13"/>
    </row>
    <row r="291" spans="4:14" x14ac:dyDescent="0.3">
      <c r="D291" s="16"/>
      <c r="E291" s="1"/>
      <c r="F291" s="1" t="s">
        <v>128</v>
      </c>
      <c r="G291" s="17" t="s">
        <v>6</v>
      </c>
      <c r="H291" s="3">
        <v>2</v>
      </c>
      <c r="I291" s="4">
        <v>0</v>
      </c>
      <c r="J291" s="25">
        <f t="shared" si="9"/>
        <v>0</v>
      </c>
      <c r="K291" s="40">
        <v>0</v>
      </c>
      <c r="L291" s="25">
        <f t="shared" si="11"/>
        <v>0</v>
      </c>
      <c r="M291" s="26">
        <f t="shared" si="10"/>
        <v>0</v>
      </c>
      <c r="N291" s="13"/>
    </row>
    <row r="292" spans="4:14" x14ac:dyDescent="0.3">
      <c r="D292" s="16"/>
      <c r="E292" s="1"/>
      <c r="F292" s="1" t="s">
        <v>132</v>
      </c>
      <c r="G292" s="17" t="s">
        <v>6</v>
      </c>
      <c r="H292" s="3">
        <v>22</v>
      </c>
      <c r="I292" s="4">
        <v>0</v>
      </c>
      <c r="J292" s="25">
        <f t="shared" si="9"/>
        <v>0</v>
      </c>
      <c r="K292" s="40">
        <v>0</v>
      </c>
      <c r="L292" s="25">
        <f t="shared" si="11"/>
        <v>0</v>
      </c>
      <c r="M292" s="26">
        <f t="shared" si="10"/>
        <v>0</v>
      </c>
      <c r="N292" s="13"/>
    </row>
    <row r="293" spans="4:14" x14ac:dyDescent="0.3">
      <c r="D293" s="16"/>
      <c r="E293" s="1"/>
      <c r="F293" s="1" t="s">
        <v>130</v>
      </c>
      <c r="G293" s="17" t="s">
        <v>6</v>
      </c>
      <c r="H293" s="3">
        <v>40</v>
      </c>
      <c r="I293" s="4">
        <v>0</v>
      </c>
      <c r="J293" s="25">
        <f t="shared" si="9"/>
        <v>0</v>
      </c>
      <c r="K293" s="40">
        <v>0</v>
      </c>
      <c r="L293" s="25">
        <f t="shared" si="11"/>
        <v>0</v>
      </c>
      <c r="M293" s="26">
        <f t="shared" si="10"/>
        <v>0</v>
      </c>
      <c r="N293" s="13"/>
    </row>
    <row r="294" spans="4:14" x14ac:dyDescent="0.3">
      <c r="D294" s="16"/>
      <c r="E294" s="1"/>
      <c r="F294" s="1" t="s">
        <v>139</v>
      </c>
      <c r="G294" s="17" t="s">
        <v>6</v>
      </c>
      <c r="H294" s="3">
        <v>3</v>
      </c>
      <c r="I294" s="4">
        <v>0</v>
      </c>
      <c r="J294" s="25">
        <f t="shared" si="9"/>
        <v>0</v>
      </c>
      <c r="K294" s="40">
        <v>0</v>
      </c>
      <c r="L294" s="25">
        <f t="shared" si="11"/>
        <v>0</v>
      </c>
      <c r="M294" s="26">
        <f t="shared" si="10"/>
        <v>0</v>
      </c>
      <c r="N294" s="13"/>
    </row>
    <row r="295" spans="4:14" x14ac:dyDescent="0.3">
      <c r="D295" s="16"/>
      <c r="E295" s="1"/>
      <c r="F295" s="1" t="s">
        <v>135</v>
      </c>
      <c r="G295" s="17" t="s">
        <v>6</v>
      </c>
      <c r="H295" s="3">
        <v>1</v>
      </c>
      <c r="I295" s="4">
        <v>0</v>
      </c>
      <c r="J295" s="25">
        <f t="shared" si="9"/>
        <v>0</v>
      </c>
      <c r="K295" s="40">
        <v>0</v>
      </c>
      <c r="L295" s="25">
        <f t="shared" si="11"/>
        <v>0</v>
      </c>
      <c r="M295" s="26">
        <f t="shared" si="10"/>
        <v>0</v>
      </c>
      <c r="N295" s="13"/>
    </row>
    <row r="296" spans="4:14" x14ac:dyDescent="0.3">
      <c r="D296" s="16"/>
      <c r="E296" s="1"/>
      <c r="F296" s="1" t="s">
        <v>127</v>
      </c>
      <c r="G296" s="17" t="s">
        <v>6</v>
      </c>
      <c r="H296" s="3">
        <v>2</v>
      </c>
      <c r="I296" s="4">
        <v>0</v>
      </c>
      <c r="J296" s="25">
        <f t="shared" si="9"/>
        <v>0</v>
      </c>
      <c r="K296" s="40">
        <v>0</v>
      </c>
      <c r="L296" s="25">
        <f t="shared" si="11"/>
        <v>0</v>
      </c>
      <c r="M296" s="26">
        <f t="shared" si="10"/>
        <v>0</v>
      </c>
      <c r="N296" s="13"/>
    </row>
    <row r="297" spans="4:14" x14ac:dyDescent="0.3">
      <c r="D297" s="16"/>
      <c r="E297" s="1"/>
      <c r="F297" s="1" t="s">
        <v>150</v>
      </c>
      <c r="G297" s="17" t="s">
        <v>6</v>
      </c>
      <c r="H297" s="3">
        <v>1</v>
      </c>
      <c r="I297" s="4">
        <v>0</v>
      </c>
      <c r="J297" s="25">
        <f t="shared" si="9"/>
        <v>0</v>
      </c>
      <c r="K297" s="40">
        <v>0</v>
      </c>
      <c r="L297" s="25">
        <f t="shared" si="11"/>
        <v>0</v>
      </c>
      <c r="M297" s="26">
        <f t="shared" si="10"/>
        <v>0</v>
      </c>
      <c r="N297" s="13"/>
    </row>
    <row r="298" spans="4:14" x14ac:dyDescent="0.3">
      <c r="D298" s="16"/>
      <c r="E298" s="1"/>
      <c r="F298" s="1" t="s">
        <v>133</v>
      </c>
      <c r="G298" s="17" t="s">
        <v>6</v>
      </c>
      <c r="H298" s="3">
        <v>6</v>
      </c>
      <c r="I298" s="4">
        <v>0</v>
      </c>
      <c r="J298" s="25">
        <f t="shared" si="9"/>
        <v>0</v>
      </c>
      <c r="K298" s="40">
        <v>0</v>
      </c>
      <c r="L298" s="25">
        <f t="shared" si="11"/>
        <v>0</v>
      </c>
      <c r="M298" s="26">
        <f t="shared" si="10"/>
        <v>0</v>
      </c>
      <c r="N298" s="13"/>
    </row>
    <row r="299" spans="4:14" x14ac:dyDescent="0.3">
      <c r="D299" s="16"/>
      <c r="E299" s="1"/>
      <c r="F299" s="1" t="s">
        <v>175</v>
      </c>
      <c r="G299" s="17" t="s">
        <v>6</v>
      </c>
      <c r="H299" s="3">
        <v>1</v>
      </c>
      <c r="I299" s="4">
        <v>0</v>
      </c>
      <c r="J299" s="25">
        <f t="shared" si="9"/>
        <v>0</v>
      </c>
      <c r="K299" s="40">
        <v>0</v>
      </c>
      <c r="L299" s="25">
        <f t="shared" si="11"/>
        <v>0</v>
      </c>
      <c r="M299" s="26">
        <f t="shared" si="10"/>
        <v>0</v>
      </c>
      <c r="N299" s="13"/>
    </row>
    <row r="300" spans="4:14" x14ac:dyDescent="0.3">
      <c r="D300" s="16"/>
      <c r="E300" s="1"/>
      <c r="F300" s="1" t="s">
        <v>179</v>
      </c>
      <c r="G300" s="17" t="s">
        <v>6</v>
      </c>
      <c r="H300" s="3">
        <v>3</v>
      </c>
      <c r="I300" s="4">
        <v>0</v>
      </c>
      <c r="J300" s="25">
        <f t="shared" si="9"/>
        <v>0</v>
      </c>
      <c r="K300" s="40">
        <v>0</v>
      </c>
      <c r="L300" s="25">
        <f t="shared" si="11"/>
        <v>0</v>
      </c>
      <c r="M300" s="26">
        <f t="shared" si="10"/>
        <v>0</v>
      </c>
      <c r="N300" s="13"/>
    </row>
    <row r="301" spans="4:14" x14ac:dyDescent="0.3">
      <c r="D301" s="16"/>
      <c r="E301" s="1"/>
      <c r="F301" s="1" t="s">
        <v>176</v>
      </c>
      <c r="G301" s="17" t="s">
        <v>6</v>
      </c>
      <c r="H301" s="3">
        <v>1</v>
      </c>
      <c r="I301" s="4">
        <v>0</v>
      </c>
      <c r="J301" s="25">
        <f t="shared" si="9"/>
        <v>0</v>
      </c>
      <c r="K301" s="40">
        <v>0</v>
      </c>
      <c r="L301" s="25">
        <f t="shared" si="11"/>
        <v>0</v>
      </c>
      <c r="M301" s="26">
        <f t="shared" si="10"/>
        <v>0</v>
      </c>
      <c r="N301" s="13"/>
    </row>
    <row r="302" spans="4:14" x14ac:dyDescent="0.3">
      <c r="D302" s="16"/>
      <c r="E302" s="1"/>
      <c r="F302" s="1" t="s">
        <v>177</v>
      </c>
      <c r="G302" s="17" t="s">
        <v>6</v>
      </c>
      <c r="H302" s="3">
        <v>1</v>
      </c>
      <c r="I302" s="4">
        <v>0</v>
      </c>
      <c r="J302" s="25">
        <f t="shared" si="9"/>
        <v>0</v>
      </c>
      <c r="K302" s="40">
        <v>0</v>
      </c>
      <c r="L302" s="25">
        <f t="shared" si="11"/>
        <v>0</v>
      </c>
      <c r="M302" s="26">
        <f t="shared" si="10"/>
        <v>0</v>
      </c>
      <c r="N302" s="13"/>
    </row>
    <row r="303" spans="4:14" x14ac:dyDescent="0.3">
      <c r="D303" s="16"/>
      <c r="E303" s="1"/>
      <c r="F303" s="1" t="s">
        <v>137</v>
      </c>
      <c r="G303" s="17" t="s">
        <v>6</v>
      </c>
      <c r="H303" s="3">
        <v>1</v>
      </c>
      <c r="I303" s="4">
        <v>0</v>
      </c>
      <c r="J303" s="25">
        <f t="shared" si="9"/>
        <v>0</v>
      </c>
      <c r="K303" s="40">
        <v>0</v>
      </c>
      <c r="L303" s="25">
        <f t="shared" si="11"/>
        <v>0</v>
      </c>
      <c r="M303" s="26">
        <f t="shared" si="10"/>
        <v>0</v>
      </c>
      <c r="N303" s="13"/>
    </row>
    <row r="304" spans="4:14" x14ac:dyDescent="0.3">
      <c r="D304" s="16"/>
      <c r="E304" s="1"/>
      <c r="F304" s="1" t="s">
        <v>138</v>
      </c>
      <c r="G304" s="17" t="s">
        <v>6</v>
      </c>
      <c r="H304" s="3">
        <v>6</v>
      </c>
      <c r="I304" s="4">
        <v>0</v>
      </c>
      <c r="J304" s="25">
        <f t="shared" si="9"/>
        <v>0</v>
      </c>
      <c r="K304" s="40">
        <v>0</v>
      </c>
      <c r="L304" s="25">
        <f t="shared" si="11"/>
        <v>0</v>
      </c>
      <c r="M304" s="26">
        <f t="shared" si="10"/>
        <v>0</v>
      </c>
      <c r="N304" s="13"/>
    </row>
    <row r="305" spans="4:15" x14ac:dyDescent="0.3">
      <c r="D305" s="16"/>
      <c r="E305" s="1"/>
      <c r="F305" s="1" t="s">
        <v>151</v>
      </c>
      <c r="G305" s="17" t="s">
        <v>6</v>
      </c>
      <c r="H305" s="3">
        <v>1</v>
      </c>
      <c r="I305" s="9">
        <v>0</v>
      </c>
      <c r="J305" s="25">
        <f t="shared" si="9"/>
        <v>0</v>
      </c>
      <c r="K305" s="40">
        <v>0</v>
      </c>
      <c r="L305" s="25">
        <f t="shared" si="11"/>
        <v>0</v>
      </c>
      <c r="M305" s="26">
        <f t="shared" si="10"/>
        <v>0</v>
      </c>
      <c r="N305" s="14"/>
    </row>
    <row r="306" spans="4:15" x14ac:dyDescent="0.3">
      <c r="D306" s="16"/>
      <c r="E306" s="1"/>
      <c r="F306" s="1" t="s">
        <v>134</v>
      </c>
      <c r="G306" s="17" t="s">
        <v>6</v>
      </c>
      <c r="H306" s="3">
        <v>1</v>
      </c>
      <c r="I306" s="4">
        <v>0</v>
      </c>
      <c r="J306" s="25">
        <f t="shared" si="9"/>
        <v>0</v>
      </c>
      <c r="K306" s="40">
        <v>0</v>
      </c>
      <c r="L306" s="25">
        <f t="shared" si="11"/>
        <v>0</v>
      </c>
      <c r="M306" s="26">
        <f t="shared" si="10"/>
        <v>0</v>
      </c>
      <c r="N306" s="13"/>
    </row>
    <row r="307" spans="4:15" x14ac:dyDescent="0.25">
      <c r="D307" s="16"/>
      <c r="E307" s="1"/>
      <c r="F307" s="23" t="s">
        <v>9</v>
      </c>
      <c r="G307" s="17" t="s">
        <v>6</v>
      </c>
      <c r="H307" s="2" t="s">
        <v>22</v>
      </c>
      <c r="I307" s="4">
        <v>0</v>
      </c>
      <c r="J307" s="25">
        <f t="shared" si="9"/>
        <v>0</v>
      </c>
      <c r="K307" s="40"/>
      <c r="L307" s="25"/>
      <c r="M307" s="26">
        <f t="shared" si="10"/>
        <v>0</v>
      </c>
    </row>
    <row r="308" spans="4:15" x14ac:dyDescent="0.3">
      <c r="D308" s="21" t="s">
        <v>228</v>
      </c>
      <c r="E308" s="21"/>
      <c r="F308" s="21"/>
      <c r="G308" s="21"/>
      <c r="H308" s="21"/>
      <c r="I308" s="31"/>
      <c r="J308" s="31"/>
      <c r="K308" s="31"/>
      <c r="L308" s="31"/>
      <c r="M308" s="31"/>
    </row>
    <row r="309" spans="4:15" x14ac:dyDescent="0.25">
      <c r="D309" s="16"/>
      <c r="E309" s="1"/>
      <c r="F309" s="1" t="s">
        <v>132</v>
      </c>
      <c r="G309" s="2" t="s">
        <v>6</v>
      </c>
      <c r="H309" s="10">
        <v>88</v>
      </c>
      <c r="I309" s="4">
        <v>0</v>
      </c>
      <c r="J309" s="25">
        <f t="shared" si="9"/>
        <v>0</v>
      </c>
      <c r="K309" s="40">
        <v>0</v>
      </c>
      <c r="L309" s="25">
        <f t="shared" si="11"/>
        <v>0</v>
      </c>
      <c r="M309" s="26">
        <f t="shared" si="10"/>
        <v>0</v>
      </c>
      <c r="O309" s="11"/>
    </row>
    <row r="310" spans="4:15" x14ac:dyDescent="0.25">
      <c r="D310" s="16"/>
      <c r="E310" s="1"/>
      <c r="F310" s="1" t="s">
        <v>150</v>
      </c>
      <c r="G310" s="2" t="s">
        <v>6</v>
      </c>
      <c r="H310" s="10">
        <v>15</v>
      </c>
      <c r="I310" s="4">
        <v>0</v>
      </c>
      <c r="J310" s="25">
        <f t="shared" si="9"/>
        <v>0</v>
      </c>
      <c r="K310" s="40">
        <v>0</v>
      </c>
      <c r="L310" s="25">
        <f t="shared" si="11"/>
        <v>0</v>
      </c>
      <c r="M310" s="26">
        <f t="shared" si="10"/>
        <v>0</v>
      </c>
      <c r="O310" s="11"/>
    </row>
    <row r="311" spans="4:15" x14ac:dyDescent="0.25">
      <c r="D311" s="16"/>
      <c r="E311" s="1"/>
      <c r="F311" s="1" t="s">
        <v>133</v>
      </c>
      <c r="G311" s="2" t="s">
        <v>6</v>
      </c>
      <c r="H311" s="10">
        <v>7</v>
      </c>
      <c r="I311" s="4">
        <v>0</v>
      </c>
      <c r="J311" s="25">
        <f t="shared" si="9"/>
        <v>0</v>
      </c>
      <c r="K311" s="40">
        <v>0</v>
      </c>
      <c r="L311" s="25">
        <f t="shared" si="11"/>
        <v>0</v>
      </c>
      <c r="M311" s="26">
        <f t="shared" si="10"/>
        <v>0</v>
      </c>
      <c r="O311" s="11"/>
    </row>
    <row r="312" spans="4:15" x14ac:dyDescent="0.25">
      <c r="D312" s="16"/>
      <c r="E312" s="1"/>
      <c r="F312" s="1" t="s">
        <v>229</v>
      </c>
      <c r="G312" s="2" t="s">
        <v>6</v>
      </c>
      <c r="H312" s="10">
        <v>3</v>
      </c>
      <c r="I312" s="4">
        <v>0</v>
      </c>
      <c r="J312" s="25">
        <f t="shared" si="9"/>
        <v>0</v>
      </c>
      <c r="K312" s="40">
        <v>0</v>
      </c>
      <c r="L312" s="25">
        <f t="shared" si="11"/>
        <v>0</v>
      </c>
      <c r="M312" s="26">
        <f t="shared" si="10"/>
        <v>0</v>
      </c>
      <c r="O312" s="11"/>
    </row>
    <row r="313" spans="4:15" x14ac:dyDescent="0.25">
      <c r="D313" s="16"/>
      <c r="E313" s="1"/>
      <c r="F313" s="1" t="s">
        <v>130</v>
      </c>
      <c r="G313" s="2" t="s">
        <v>6</v>
      </c>
      <c r="H313" s="10">
        <v>10</v>
      </c>
      <c r="I313" s="4">
        <v>0</v>
      </c>
      <c r="J313" s="25">
        <f t="shared" si="9"/>
        <v>0</v>
      </c>
      <c r="K313" s="40">
        <v>0</v>
      </c>
      <c r="L313" s="25">
        <f t="shared" si="11"/>
        <v>0</v>
      </c>
      <c r="M313" s="26">
        <f t="shared" si="10"/>
        <v>0</v>
      </c>
      <c r="O313" s="11"/>
    </row>
    <row r="314" spans="4:15" x14ac:dyDescent="0.25">
      <c r="D314" s="16"/>
      <c r="E314" s="1"/>
      <c r="F314" s="1" t="s">
        <v>139</v>
      </c>
      <c r="G314" s="2" t="s">
        <v>6</v>
      </c>
      <c r="H314" s="10">
        <v>21</v>
      </c>
      <c r="I314" s="4">
        <v>0</v>
      </c>
      <c r="J314" s="25">
        <f t="shared" si="9"/>
        <v>0</v>
      </c>
      <c r="K314" s="40">
        <v>0</v>
      </c>
      <c r="L314" s="25">
        <f t="shared" si="11"/>
        <v>0</v>
      </c>
      <c r="M314" s="26">
        <f t="shared" si="10"/>
        <v>0</v>
      </c>
      <c r="O314" s="11"/>
    </row>
    <row r="315" spans="4:15" x14ac:dyDescent="0.25">
      <c r="D315" s="16"/>
      <c r="E315" s="1"/>
      <c r="F315" s="1" t="s">
        <v>154</v>
      </c>
      <c r="G315" s="2" t="s">
        <v>6</v>
      </c>
      <c r="H315" s="10">
        <v>3</v>
      </c>
      <c r="I315" s="4">
        <v>0</v>
      </c>
      <c r="J315" s="25">
        <f t="shared" si="9"/>
        <v>0</v>
      </c>
      <c r="K315" s="40">
        <v>0</v>
      </c>
      <c r="L315" s="25">
        <f t="shared" si="11"/>
        <v>0</v>
      </c>
      <c r="M315" s="26">
        <f t="shared" si="10"/>
        <v>0</v>
      </c>
      <c r="O315" s="11"/>
    </row>
    <row r="316" spans="4:15" x14ac:dyDescent="0.25">
      <c r="D316" s="16"/>
      <c r="E316" s="1"/>
      <c r="F316" s="1" t="s">
        <v>135</v>
      </c>
      <c r="G316" s="2" t="s">
        <v>6</v>
      </c>
      <c r="H316" s="10">
        <v>2</v>
      </c>
      <c r="I316" s="4">
        <v>0</v>
      </c>
      <c r="J316" s="25">
        <f t="shared" si="9"/>
        <v>0</v>
      </c>
      <c r="K316" s="40">
        <v>0</v>
      </c>
      <c r="L316" s="25">
        <f t="shared" si="11"/>
        <v>0</v>
      </c>
      <c r="M316" s="26">
        <f t="shared" si="10"/>
        <v>0</v>
      </c>
      <c r="O316" s="11"/>
    </row>
    <row r="317" spans="4:15" x14ac:dyDescent="0.25">
      <c r="D317" s="16"/>
      <c r="E317" s="1"/>
      <c r="F317" s="1" t="s">
        <v>136</v>
      </c>
      <c r="G317" s="2" t="s">
        <v>6</v>
      </c>
      <c r="H317" s="10">
        <v>2</v>
      </c>
      <c r="I317" s="4">
        <v>0</v>
      </c>
      <c r="J317" s="25">
        <f t="shared" si="9"/>
        <v>0</v>
      </c>
      <c r="K317" s="40">
        <v>0</v>
      </c>
      <c r="L317" s="25">
        <f t="shared" si="11"/>
        <v>0</v>
      </c>
      <c r="M317" s="26">
        <f t="shared" si="10"/>
        <v>0</v>
      </c>
      <c r="O317" s="11"/>
    </row>
    <row r="318" spans="4:15" x14ac:dyDescent="0.25">
      <c r="D318" s="16"/>
      <c r="E318" s="1"/>
      <c r="F318" s="1" t="s">
        <v>230</v>
      </c>
      <c r="G318" s="2" t="s">
        <v>6</v>
      </c>
      <c r="H318" s="10">
        <v>10</v>
      </c>
      <c r="I318" s="4">
        <v>0</v>
      </c>
      <c r="J318" s="25">
        <f t="shared" si="9"/>
        <v>0</v>
      </c>
      <c r="K318" s="40">
        <v>0</v>
      </c>
      <c r="L318" s="25">
        <f t="shared" si="11"/>
        <v>0</v>
      </c>
      <c r="M318" s="26">
        <f t="shared" si="10"/>
        <v>0</v>
      </c>
      <c r="O318" s="11"/>
    </row>
    <row r="319" spans="4:15" x14ac:dyDescent="0.25">
      <c r="D319" s="16"/>
      <c r="E319" s="1"/>
      <c r="F319" s="1" t="s">
        <v>134</v>
      </c>
      <c r="G319" s="2" t="s">
        <v>6</v>
      </c>
      <c r="H319" s="10">
        <v>3</v>
      </c>
      <c r="I319" s="4">
        <v>0</v>
      </c>
      <c r="J319" s="25">
        <f t="shared" si="9"/>
        <v>0</v>
      </c>
      <c r="K319" s="40">
        <v>0</v>
      </c>
      <c r="L319" s="25">
        <f t="shared" si="11"/>
        <v>0</v>
      </c>
      <c r="M319" s="26">
        <f t="shared" si="10"/>
        <v>0</v>
      </c>
      <c r="O319" s="11"/>
    </row>
    <row r="320" spans="4:15" x14ac:dyDescent="0.25">
      <c r="D320" s="16"/>
      <c r="E320" s="1"/>
      <c r="F320" s="1" t="s">
        <v>137</v>
      </c>
      <c r="G320" s="2" t="s">
        <v>6</v>
      </c>
      <c r="H320" s="10">
        <v>4</v>
      </c>
      <c r="I320" s="4">
        <v>0</v>
      </c>
      <c r="J320" s="25">
        <f t="shared" si="9"/>
        <v>0</v>
      </c>
      <c r="K320" s="40">
        <v>0</v>
      </c>
      <c r="L320" s="25">
        <f t="shared" si="11"/>
        <v>0</v>
      </c>
      <c r="M320" s="26">
        <f t="shared" si="10"/>
        <v>0</v>
      </c>
      <c r="O320" s="11"/>
    </row>
    <row r="321" spans="4:15" x14ac:dyDescent="0.25">
      <c r="D321" s="16"/>
      <c r="E321" s="1"/>
      <c r="F321" s="1" t="s">
        <v>188</v>
      </c>
      <c r="G321" s="2" t="s">
        <v>6</v>
      </c>
      <c r="H321" s="10">
        <v>1</v>
      </c>
      <c r="I321" s="4">
        <v>0</v>
      </c>
      <c r="J321" s="25">
        <f t="shared" si="9"/>
        <v>0</v>
      </c>
      <c r="K321" s="40">
        <v>0</v>
      </c>
      <c r="L321" s="25">
        <f t="shared" si="11"/>
        <v>0</v>
      </c>
      <c r="M321" s="26">
        <f t="shared" si="10"/>
        <v>0</v>
      </c>
      <c r="O321" s="11"/>
    </row>
    <row r="322" spans="4:15" x14ac:dyDescent="0.25">
      <c r="D322" s="16"/>
      <c r="E322" s="1"/>
      <c r="F322" s="1" t="s">
        <v>128</v>
      </c>
      <c r="G322" s="2" t="s">
        <v>6</v>
      </c>
      <c r="H322" s="10">
        <v>2</v>
      </c>
      <c r="I322" s="4">
        <v>0</v>
      </c>
      <c r="J322" s="25">
        <f t="shared" si="9"/>
        <v>0</v>
      </c>
      <c r="K322" s="40">
        <v>0</v>
      </c>
      <c r="L322" s="25">
        <f t="shared" si="11"/>
        <v>0</v>
      </c>
      <c r="M322" s="26">
        <f t="shared" si="10"/>
        <v>0</v>
      </c>
      <c r="O322" s="11"/>
    </row>
    <row r="323" spans="4:15" x14ac:dyDescent="0.25">
      <c r="D323" s="16"/>
      <c r="E323" s="1"/>
      <c r="F323" s="1" t="s">
        <v>231</v>
      </c>
      <c r="G323" s="2" t="s">
        <v>6</v>
      </c>
      <c r="H323" s="10">
        <v>1</v>
      </c>
      <c r="I323" s="4">
        <v>0</v>
      </c>
      <c r="J323" s="25">
        <f t="shared" si="9"/>
        <v>0</v>
      </c>
      <c r="K323" s="40">
        <v>0</v>
      </c>
      <c r="L323" s="25">
        <f t="shared" si="11"/>
        <v>0</v>
      </c>
      <c r="M323" s="26">
        <f t="shared" si="10"/>
        <v>0</v>
      </c>
      <c r="O323" s="11"/>
    </row>
    <row r="324" spans="4:15" x14ac:dyDescent="0.25">
      <c r="D324" s="16"/>
      <c r="E324" s="1"/>
      <c r="F324" s="1" t="s">
        <v>138</v>
      </c>
      <c r="G324" s="2" t="s">
        <v>6</v>
      </c>
      <c r="H324" s="10">
        <v>4</v>
      </c>
      <c r="I324" s="4">
        <v>0</v>
      </c>
      <c r="J324" s="25">
        <f t="shared" si="9"/>
        <v>0</v>
      </c>
      <c r="K324" s="40">
        <v>0</v>
      </c>
      <c r="L324" s="25">
        <f t="shared" si="11"/>
        <v>0</v>
      </c>
      <c r="M324" s="26">
        <f t="shared" si="10"/>
        <v>0</v>
      </c>
      <c r="O324" s="11"/>
    </row>
    <row r="325" spans="4:15" x14ac:dyDescent="0.25">
      <c r="D325" s="16"/>
      <c r="E325" s="1"/>
      <c r="F325" s="1" t="s">
        <v>192</v>
      </c>
      <c r="G325" s="2" t="s">
        <v>6</v>
      </c>
      <c r="H325" s="10">
        <v>4</v>
      </c>
      <c r="I325" s="4">
        <v>0</v>
      </c>
      <c r="J325" s="25">
        <f t="shared" si="9"/>
        <v>0</v>
      </c>
      <c r="K325" s="40">
        <v>0</v>
      </c>
      <c r="L325" s="25">
        <f t="shared" si="11"/>
        <v>0</v>
      </c>
      <c r="M325" s="26">
        <f t="shared" si="10"/>
        <v>0</v>
      </c>
      <c r="O325" s="11"/>
    </row>
    <row r="326" spans="4:15" x14ac:dyDescent="0.25">
      <c r="D326" s="16"/>
      <c r="E326" s="1"/>
      <c r="F326" s="1" t="s">
        <v>232</v>
      </c>
      <c r="G326" s="2" t="s">
        <v>6</v>
      </c>
      <c r="H326" s="10">
        <v>1</v>
      </c>
      <c r="I326" s="4">
        <v>0</v>
      </c>
      <c r="J326" s="25">
        <f t="shared" si="9"/>
        <v>0</v>
      </c>
      <c r="K326" s="40">
        <v>0</v>
      </c>
      <c r="L326" s="25">
        <f t="shared" si="11"/>
        <v>0</v>
      </c>
      <c r="M326" s="26">
        <f t="shared" si="10"/>
        <v>0</v>
      </c>
      <c r="O326" s="11"/>
    </row>
    <row r="327" spans="4:15" x14ac:dyDescent="0.25">
      <c r="D327" s="16"/>
      <c r="E327" s="1"/>
      <c r="F327" s="1" t="s">
        <v>233</v>
      </c>
      <c r="G327" s="2" t="s">
        <v>6</v>
      </c>
      <c r="H327" s="10">
        <v>3</v>
      </c>
      <c r="I327" s="4">
        <v>0</v>
      </c>
      <c r="J327" s="25">
        <f t="shared" si="9"/>
        <v>0</v>
      </c>
      <c r="K327" s="40">
        <v>0</v>
      </c>
      <c r="L327" s="25">
        <f t="shared" si="11"/>
        <v>0</v>
      </c>
      <c r="M327" s="26">
        <f t="shared" si="10"/>
        <v>0</v>
      </c>
      <c r="O327" s="11"/>
    </row>
    <row r="328" spans="4:15" x14ac:dyDescent="0.25">
      <c r="D328" s="16"/>
      <c r="E328" s="1"/>
      <c r="F328" s="1" t="s">
        <v>193</v>
      </c>
      <c r="G328" s="2" t="s">
        <v>6</v>
      </c>
      <c r="H328" s="10">
        <v>2</v>
      </c>
      <c r="I328" s="4">
        <v>0</v>
      </c>
      <c r="J328" s="25">
        <f t="shared" si="9"/>
        <v>0</v>
      </c>
      <c r="K328" s="40">
        <v>0</v>
      </c>
      <c r="L328" s="25">
        <f t="shared" si="11"/>
        <v>0</v>
      </c>
      <c r="M328" s="26">
        <f t="shared" si="10"/>
        <v>0</v>
      </c>
      <c r="O328" s="11"/>
    </row>
    <row r="329" spans="4:15" x14ac:dyDescent="0.25">
      <c r="D329" s="16"/>
      <c r="E329" s="1"/>
      <c r="F329" s="1" t="s">
        <v>127</v>
      </c>
      <c r="G329" s="2" t="s">
        <v>6</v>
      </c>
      <c r="H329" s="10">
        <v>1</v>
      </c>
      <c r="I329" s="4">
        <v>0</v>
      </c>
      <c r="J329" s="25">
        <f t="shared" si="9"/>
        <v>0</v>
      </c>
      <c r="K329" s="40">
        <v>0</v>
      </c>
      <c r="L329" s="25">
        <f t="shared" si="11"/>
        <v>0</v>
      </c>
      <c r="M329" s="26">
        <f t="shared" si="10"/>
        <v>0</v>
      </c>
      <c r="O329" s="11"/>
    </row>
    <row r="330" spans="4:15" x14ac:dyDescent="0.25">
      <c r="D330" s="16"/>
      <c r="E330" s="1"/>
      <c r="F330" s="1" t="s">
        <v>174</v>
      </c>
      <c r="G330" s="2" t="s">
        <v>6</v>
      </c>
      <c r="H330" s="10">
        <v>1</v>
      </c>
      <c r="I330" s="4">
        <v>0</v>
      </c>
      <c r="J330" s="25">
        <f t="shared" si="9"/>
        <v>0</v>
      </c>
      <c r="K330" s="40">
        <v>0</v>
      </c>
      <c r="L330" s="25">
        <f t="shared" si="11"/>
        <v>0</v>
      </c>
      <c r="M330" s="26">
        <f t="shared" si="10"/>
        <v>0</v>
      </c>
      <c r="O330" s="11"/>
    </row>
    <row r="331" spans="4:15" x14ac:dyDescent="0.25">
      <c r="D331" s="16"/>
      <c r="E331" s="1"/>
      <c r="F331" s="1" t="s">
        <v>234</v>
      </c>
      <c r="G331" s="2" t="s">
        <v>6</v>
      </c>
      <c r="H331" s="10">
        <v>1</v>
      </c>
      <c r="I331" s="4">
        <v>0</v>
      </c>
      <c r="J331" s="25">
        <f t="shared" si="9"/>
        <v>0</v>
      </c>
      <c r="K331" s="40">
        <v>0</v>
      </c>
      <c r="L331" s="25">
        <f t="shared" si="11"/>
        <v>0</v>
      </c>
      <c r="M331" s="26">
        <f t="shared" si="10"/>
        <v>0</v>
      </c>
      <c r="O331" s="11"/>
    </row>
    <row r="332" spans="4:15" x14ac:dyDescent="0.25">
      <c r="D332" s="16"/>
      <c r="E332" s="1"/>
      <c r="F332" s="1" t="s">
        <v>204</v>
      </c>
      <c r="G332" s="2" t="s">
        <v>6</v>
      </c>
      <c r="H332" s="10">
        <v>2</v>
      </c>
      <c r="I332" s="4">
        <v>0</v>
      </c>
      <c r="J332" s="25">
        <f t="shared" si="9"/>
        <v>0</v>
      </c>
      <c r="K332" s="40">
        <v>0</v>
      </c>
      <c r="L332" s="25">
        <f t="shared" si="11"/>
        <v>0</v>
      </c>
      <c r="M332" s="26">
        <f t="shared" si="10"/>
        <v>0</v>
      </c>
      <c r="O332" s="11"/>
    </row>
    <row r="333" spans="4:15" x14ac:dyDescent="0.25">
      <c r="D333" s="16"/>
      <c r="E333" s="1"/>
      <c r="F333" s="1" t="s">
        <v>216</v>
      </c>
      <c r="G333" s="2" t="s">
        <v>6</v>
      </c>
      <c r="H333" s="10">
        <v>2</v>
      </c>
      <c r="I333" s="4">
        <v>0</v>
      </c>
      <c r="J333" s="25">
        <f t="shared" si="9"/>
        <v>0</v>
      </c>
      <c r="K333" s="40"/>
      <c r="L333" s="25"/>
      <c r="M333" s="26">
        <f t="shared" si="10"/>
        <v>0</v>
      </c>
      <c r="O333" s="11"/>
    </row>
    <row r="334" spans="4:15" x14ac:dyDescent="0.25">
      <c r="D334" s="16"/>
      <c r="E334" s="1"/>
      <c r="F334" s="1" t="s">
        <v>199</v>
      </c>
      <c r="G334" s="2" t="s">
        <v>6</v>
      </c>
      <c r="H334" s="10">
        <v>2</v>
      </c>
      <c r="I334" s="4">
        <v>0</v>
      </c>
      <c r="J334" s="25">
        <f t="shared" si="9"/>
        <v>0</v>
      </c>
      <c r="K334" s="40"/>
      <c r="L334" s="25"/>
      <c r="M334" s="26">
        <f t="shared" si="10"/>
        <v>0</v>
      </c>
      <c r="O334" s="11"/>
    </row>
    <row r="335" spans="4:15" x14ac:dyDescent="0.25">
      <c r="D335" s="16"/>
      <c r="E335" s="1"/>
      <c r="F335" s="1" t="s">
        <v>235</v>
      </c>
      <c r="G335" s="2" t="s">
        <v>6</v>
      </c>
      <c r="H335" s="10">
        <v>2</v>
      </c>
      <c r="I335" s="4">
        <v>0</v>
      </c>
      <c r="J335" s="25">
        <f t="shared" si="9"/>
        <v>0</v>
      </c>
      <c r="K335" s="40"/>
      <c r="L335" s="25"/>
      <c r="M335" s="26">
        <f t="shared" si="10"/>
        <v>0</v>
      </c>
      <c r="O335" s="11"/>
    </row>
    <row r="336" spans="4:15" x14ac:dyDescent="0.25">
      <c r="D336" s="16"/>
      <c r="E336" s="1"/>
      <c r="F336" s="1" t="s">
        <v>206</v>
      </c>
      <c r="G336" s="2" t="s">
        <v>6</v>
      </c>
      <c r="H336" s="10">
        <v>2</v>
      </c>
      <c r="I336" s="4">
        <v>0</v>
      </c>
      <c r="J336" s="25">
        <f t="shared" si="9"/>
        <v>0</v>
      </c>
      <c r="K336" s="40"/>
      <c r="L336" s="25"/>
      <c r="M336" s="26">
        <f t="shared" si="10"/>
        <v>0</v>
      </c>
      <c r="O336" s="11"/>
    </row>
    <row r="337" spans="4:16" x14ac:dyDescent="0.25">
      <c r="D337" s="16"/>
      <c r="E337" s="1"/>
      <c r="F337" s="1" t="s">
        <v>207</v>
      </c>
      <c r="G337" s="2" t="s">
        <v>6</v>
      </c>
      <c r="H337" s="10">
        <v>2</v>
      </c>
      <c r="I337" s="4">
        <v>0</v>
      </c>
      <c r="J337" s="25">
        <f t="shared" si="9"/>
        <v>0</v>
      </c>
      <c r="K337" s="40"/>
      <c r="L337" s="25"/>
      <c r="M337" s="26">
        <f t="shared" si="10"/>
        <v>0</v>
      </c>
      <c r="O337" s="11"/>
    </row>
    <row r="338" spans="4:16" x14ac:dyDescent="0.25">
      <c r="D338" s="16"/>
      <c r="E338" s="1"/>
      <c r="F338" s="1" t="s">
        <v>201</v>
      </c>
      <c r="G338" s="2" t="s">
        <v>6</v>
      </c>
      <c r="H338" s="10">
        <v>3</v>
      </c>
      <c r="I338" s="4">
        <v>0</v>
      </c>
      <c r="J338" s="25">
        <f t="shared" si="9"/>
        <v>0</v>
      </c>
      <c r="K338" s="40"/>
      <c r="L338" s="25"/>
      <c r="M338" s="26">
        <f t="shared" si="10"/>
        <v>0</v>
      </c>
      <c r="O338" s="11"/>
    </row>
    <row r="339" spans="4:16" x14ac:dyDescent="0.25">
      <c r="D339" s="16"/>
      <c r="E339" s="1"/>
      <c r="F339" s="1" t="s">
        <v>208</v>
      </c>
      <c r="G339" s="2" t="s">
        <v>6</v>
      </c>
      <c r="H339" s="10">
        <v>4</v>
      </c>
      <c r="I339" s="4">
        <v>0</v>
      </c>
      <c r="J339" s="25">
        <f t="shared" si="9"/>
        <v>0</v>
      </c>
      <c r="K339" s="40"/>
      <c r="L339" s="25"/>
      <c r="M339" s="26">
        <f t="shared" si="10"/>
        <v>0</v>
      </c>
      <c r="O339" s="11"/>
    </row>
    <row r="340" spans="4:16" x14ac:dyDescent="0.25">
      <c r="D340" s="16"/>
      <c r="E340" s="1"/>
      <c r="F340" s="1" t="s">
        <v>209</v>
      </c>
      <c r="G340" s="2" t="s">
        <v>6</v>
      </c>
      <c r="H340" s="10">
        <v>2</v>
      </c>
      <c r="I340" s="4">
        <v>0</v>
      </c>
      <c r="J340" s="25">
        <f t="shared" si="9"/>
        <v>0</v>
      </c>
      <c r="K340" s="40"/>
      <c r="L340" s="25"/>
      <c r="M340" s="26">
        <f t="shared" si="10"/>
        <v>0</v>
      </c>
      <c r="O340" s="11"/>
    </row>
    <row r="341" spans="4:16" x14ac:dyDescent="0.25">
      <c r="D341" s="16"/>
      <c r="E341" s="1"/>
      <c r="F341" s="1" t="s">
        <v>203</v>
      </c>
      <c r="G341" s="2" t="s">
        <v>6</v>
      </c>
      <c r="H341" s="10">
        <v>3</v>
      </c>
      <c r="I341" s="4">
        <v>0</v>
      </c>
      <c r="J341" s="25">
        <f t="shared" si="9"/>
        <v>0</v>
      </c>
      <c r="K341" s="40"/>
      <c r="L341" s="25"/>
      <c r="M341" s="26">
        <f t="shared" si="10"/>
        <v>0</v>
      </c>
      <c r="O341" s="11"/>
    </row>
    <row r="342" spans="4:16" x14ac:dyDescent="0.25">
      <c r="D342" s="16"/>
      <c r="E342" s="1"/>
      <c r="F342" s="1" t="s">
        <v>236</v>
      </c>
      <c r="G342" s="2" t="s">
        <v>6</v>
      </c>
      <c r="H342" s="10">
        <v>1</v>
      </c>
      <c r="I342" s="4">
        <v>0</v>
      </c>
      <c r="J342" s="25">
        <f t="shared" si="9"/>
        <v>0</v>
      </c>
      <c r="K342" s="40"/>
      <c r="L342" s="25"/>
      <c r="M342" s="26">
        <f t="shared" si="10"/>
        <v>0</v>
      </c>
      <c r="O342" s="11"/>
    </row>
    <row r="343" spans="4:16" x14ac:dyDescent="0.25">
      <c r="D343" s="16"/>
      <c r="E343" s="1"/>
      <c r="F343" s="1" t="s">
        <v>237</v>
      </c>
      <c r="G343" s="2" t="s">
        <v>6</v>
      </c>
      <c r="H343" s="10">
        <v>1</v>
      </c>
      <c r="I343" s="4">
        <v>0</v>
      </c>
      <c r="J343" s="25">
        <f t="shared" si="9"/>
        <v>0</v>
      </c>
      <c r="K343" s="40"/>
      <c r="L343" s="25"/>
      <c r="M343" s="26">
        <f t="shared" si="10"/>
        <v>0</v>
      </c>
      <c r="O343" s="11"/>
    </row>
    <row r="344" spans="4:16" x14ac:dyDescent="0.25">
      <c r="D344" s="16"/>
      <c r="E344" s="1"/>
      <c r="F344" s="1" t="s">
        <v>120</v>
      </c>
      <c r="G344" s="2" t="s">
        <v>6</v>
      </c>
      <c r="H344" s="3">
        <v>8</v>
      </c>
      <c r="I344" s="4">
        <v>0</v>
      </c>
      <c r="J344" s="25">
        <f t="shared" si="9"/>
        <v>0</v>
      </c>
      <c r="K344" s="40"/>
      <c r="L344" s="25"/>
      <c r="M344" s="26">
        <f t="shared" si="10"/>
        <v>0</v>
      </c>
      <c r="O344" s="11"/>
    </row>
    <row r="345" spans="4:16" x14ac:dyDescent="0.25">
      <c r="D345" s="16"/>
      <c r="E345" s="1"/>
      <c r="F345" s="1" t="s">
        <v>238</v>
      </c>
      <c r="G345" s="2" t="s">
        <v>6</v>
      </c>
      <c r="H345" s="10">
        <v>1</v>
      </c>
      <c r="I345" s="4">
        <v>0</v>
      </c>
      <c r="J345" s="25">
        <f t="shared" si="9"/>
        <v>0</v>
      </c>
      <c r="K345" s="40"/>
      <c r="L345" s="25"/>
      <c r="M345" s="26">
        <f t="shared" si="10"/>
        <v>0</v>
      </c>
      <c r="O345" s="11"/>
    </row>
    <row r="346" spans="4:16" x14ac:dyDescent="0.25">
      <c r="D346" s="16"/>
      <c r="E346" s="1"/>
      <c r="F346" s="1" t="s">
        <v>121</v>
      </c>
      <c r="G346" s="2" t="s">
        <v>6</v>
      </c>
      <c r="H346" s="10">
        <v>8</v>
      </c>
      <c r="I346" s="4">
        <v>0</v>
      </c>
      <c r="J346" s="25">
        <f t="shared" si="9"/>
        <v>0</v>
      </c>
      <c r="K346" s="40"/>
      <c r="L346" s="25"/>
      <c r="M346" s="26">
        <f t="shared" si="10"/>
        <v>0</v>
      </c>
      <c r="O346" s="11"/>
      <c r="P346" s="34"/>
    </row>
    <row r="347" spans="4:16" x14ac:dyDescent="0.25">
      <c r="D347" s="16"/>
      <c r="E347" s="1"/>
      <c r="F347" s="1" t="s">
        <v>122</v>
      </c>
      <c r="G347" s="2" t="s">
        <v>6</v>
      </c>
      <c r="H347" s="10">
        <v>8</v>
      </c>
      <c r="I347" s="4">
        <v>0</v>
      </c>
      <c r="J347" s="25">
        <f t="shared" si="9"/>
        <v>0</v>
      </c>
      <c r="K347" s="40"/>
      <c r="L347" s="25"/>
      <c r="M347" s="26">
        <f t="shared" si="10"/>
        <v>0</v>
      </c>
      <c r="O347" s="11"/>
    </row>
    <row r="348" spans="4:16" x14ac:dyDescent="0.25">
      <c r="D348" s="16"/>
      <c r="E348" s="1"/>
      <c r="F348" s="1" t="s">
        <v>213</v>
      </c>
      <c r="G348" s="2" t="s">
        <v>6</v>
      </c>
      <c r="H348" s="10">
        <v>1</v>
      </c>
      <c r="I348" s="4">
        <v>0</v>
      </c>
      <c r="J348" s="25">
        <f t="shared" si="9"/>
        <v>0</v>
      </c>
      <c r="K348" s="40"/>
      <c r="L348" s="25"/>
      <c r="M348" s="26">
        <f t="shared" si="10"/>
        <v>0</v>
      </c>
      <c r="O348" s="11"/>
    </row>
    <row r="349" spans="4:16" x14ac:dyDescent="0.25">
      <c r="D349" s="16"/>
      <c r="E349" s="1"/>
      <c r="F349" s="1" t="s">
        <v>239</v>
      </c>
      <c r="G349" s="2" t="s">
        <v>6</v>
      </c>
      <c r="H349" s="10">
        <v>3</v>
      </c>
      <c r="I349" s="4">
        <v>0</v>
      </c>
      <c r="J349" s="25">
        <f t="shared" si="9"/>
        <v>0</v>
      </c>
      <c r="K349" s="40"/>
      <c r="L349" s="25"/>
      <c r="M349" s="26">
        <f t="shared" si="10"/>
        <v>0</v>
      </c>
      <c r="O349" s="11"/>
    </row>
    <row r="350" spans="4:16" x14ac:dyDescent="0.25">
      <c r="D350" s="16"/>
      <c r="E350" s="1"/>
      <c r="F350" s="1" t="s">
        <v>214</v>
      </c>
      <c r="G350" s="2" t="s">
        <v>6</v>
      </c>
      <c r="H350" s="10">
        <v>8</v>
      </c>
      <c r="I350" s="4">
        <v>0</v>
      </c>
      <c r="J350" s="25">
        <f t="shared" si="9"/>
        <v>0</v>
      </c>
      <c r="K350" s="40"/>
      <c r="L350" s="25"/>
      <c r="M350" s="26">
        <f t="shared" si="10"/>
        <v>0</v>
      </c>
      <c r="O350" s="11"/>
    </row>
    <row r="351" spans="4:16" x14ac:dyDescent="0.25">
      <c r="D351" s="16"/>
      <c r="E351" s="1"/>
      <c r="F351" s="1" t="s">
        <v>240</v>
      </c>
      <c r="G351" s="2" t="s">
        <v>6</v>
      </c>
      <c r="H351" s="10">
        <v>1</v>
      </c>
      <c r="I351" s="4">
        <v>0</v>
      </c>
      <c r="J351" s="25">
        <f t="shared" si="9"/>
        <v>0</v>
      </c>
      <c r="K351" s="40"/>
      <c r="L351" s="25"/>
      <c r="M351" s="26">
        <f t="shared" si="10"/>
        <v>0</v>
      </c>
      <c r="O351" s="11"/>
    </row>
    <row r="352" spans="4:16" x14ac:dyDescent="0.25">
      <c r="D352" s="16"/>
      <c r="E352" s="1"/>
      <c r="F352" s="1" t="s">
        <v>241</v>
      </c>
      <c r="G352" s="2" t="s">
        <v>6</v>
      </c>
      <c r="H352" s="10">
        <v>1</v>
      </c>
      <c r="I352" s="4">
        <v>0</v>
      </c>
      <c r="J352" s="25">
        <f t="shared" si="9"/>
        <v>0</v>
      </c>
      <c r="K352" s="40">
        <v>0</v>
      </c>
      <c r="L352" s="25">
        <f t="shared" si="11"/>
        <v>0</v>
      </c>
      <c r="M352" s="26">
        <f t="shared" si="10"/>
        <v>0</v>
      </c>
      <c r="O352" s="11"/>
    </row>
    <row r="353" spans="4:15" x14ac:dyDescent="0.25">
      <c r="D353" s="16"/>
      <c r="E353" s="1"/>
      <c r="F353" s="1" t="s">
        <v>242</v>
      </c>
      <c r="G353" s="2" t="s">
        <v>6</v>
      </c>
      <c r="H353" s="10">
        <v>1</v>
      </c>
      <c r="I353" s="4">
        <v>0</v>
      </c>
      <c r="J353" s="25">
        <f t="shared" si="9"/>
        <v>0</v>
      </c>
      <c r="K353" s="40"/>
      <c r="L353" s="25"/>
      <c r="M353" s="26">
        <f t="shared" si="10"/>
        <v>0</v>
      </c>
      <c r="O353" s="11"/>
    </row>
    <row r="354" spans="4:15" x14ac:dyDescent="0.25">
      <c r="D354" s="16"/>
      <c r="E354" s="1"/>
      <c r="F354" s="1" t="s">
        <v>243</v>
      </c>
      <c r="G354" s="2" t="s">
        <v>6</v>
      </c>
      <c r="H354" s="10">
        <v>1</v>
      </c>
      <c r="I354" s="4">
        <v>0</v>
      </c>
      <c r="J354" s="25">
        <f t="shared" si="9"/>
        <v>0</v>
      </c>
      <c r="K354" s="40"/>
      <c r="L354" s="25"/>
      <c r="M354" s="26">
        <f t="shared" si="10"/>
        <v>0</v>
      </c>
      <c r="O354" s="11"/>
    </row>
    <row r="355" spans="4:15" x14ac:dyDescent="0.25">
      <c r="D355" s="16"/>
      <c r="E355" s="1"/>
      <c r="F355" s="1" t="s">
        <v>244</v>
      </c>
      <c r="G355" s="2" t="s">
        <v>6</v>
      </c>
      <c r="H355" s="10">
        <v>2</v>
      </c>
      <c r="I355" s="4">
        <v>0</v>
      </c>
      <c r="J355" s="25">
        <f t="shared" si="9"/>
        <v>0</v>
      </c>
      <c r="K355" s="40"/>
      <c r="L355" s="25"/>
      <c r="M355" s="26">
        <f t="shared" si="10"/>
        <v>0</v>
      </c>
      <c r="O355" s="11"/>
    </row>
    <row r="356" spans="4:15" x14ac:dyDescent="0.25">
      <c r="D356" s="16"/>
      <c r="E356" s="1"/>
      <c r="F356" s="1" t="s">
        <v>245</v>
      </c>
      <c r="G356" s="2" t="s">
        <v>6</v>
      </c>
      <c r="H356" s="10">
        <v>1</v>
      </c>
      <c r="I356" s="4">
        <v>0</v>
      </c>
      <c r="J356" s="25">
        <f t="shared" si="9"/>
        <v>0</v>
      </c>
      <c r="K356" s="40"/>
      <c r="L356" s="25"/>
      <c r="M356" s="26">
        <f t="shared" si="10"/>
        <v>0</v>
      </c>
      <c r="O356" s="11"/>
    </row>
    <row r="357" spans="4:15" x14ac:dyDescent="0.25">
      <c r="D357" s="16"/>
      <c r="E357" s="1"/>
      <c r="F357" s="1" t="s">
        <v>246</v>
      </c>
      <c r="G357" s="2" t="s">
        <v>6</v>
      </c>
      <c r="H357" s="3">
        <v>9</v>
      </c>
      <c r="I357" s="4">
        <v>0</v>
      </c>
      <c r="J357" s="25">
        <f t="shared" si="9"/>
        <v>0</v>
      </c>
      <c r="K357" s="40"/>
      <c r="L357" s="25"/>
      <c r="M357" s="26">
        <f t="shared" si="10"/>
        <v>0</v>
      </c>
      <c r="O357" s="11"/>
    </row>
    <row r="358" spans="4:15" x14ac:dyDescent="0.25">
      <c r="D358" s="16"/>
      <c r="E358" s="1"/>
      <c r="F358" s="1" t="s">
        <v>183</v>
      </c>
      <c r="G358" s="2" t="s">
        <v>6</v>
      </c>
      <c r="H358" s="10">
        <v>2</v>
      </c>
      <c r="I358" s="4">
        <v>0</v>
      </c>
      <c r="J358" s="25">
        <f t="shared" si="9"/>
        <v>0</v>
      </c>
      <c r="K358" s="40"/>
      <c r="L358" s="25"/>
      <c r="M358" s="26">
        <f t="shared" si="10"/>
        <v>0</v>
      </c>
      <c r="O358" s="11"/>
    </row>
    <row r="359" spans="4:15" x14ac:dyDescent="0.25">
      <c r="D359" s="16"/>
      <c r="E359" s="1"/>
      <c r="F359" s="1" t="s">
        <v>247</v>
      </c>
      <c r="G359" s="2" t="s">
        <v>6</v>
      </c>
      <c r="H359" s="10">
        <v>2</v>
      </c>
      <c r="I359" s="4">
        <v>0</v>
      </c>
      <c r="J359" s="25">
        <f t="shared" si="9"/>
        <v>0</v>
      </c>
      <c r="K359" s="40"/>
      <c r="L359" s="25"/>
      <c r="M359" s="26">
        <f t="shared" si="10"/>
        <v>0</v>
      </c>
      <c r="O359" s="11"/>
    </row>
    <row r="360" spans="4:15" x14ac:dyDescent="0.25">
      <c r="D360" s="16"/>
      <c r="E360" s="1"/>
      <c r="F360" s="1" t="s">
        <v>248</v>
      </c>
      <c r="G360" s="2" t="s">
        <v>6</v>
      </c>
      <c r="H360" s="10">
        <v>9</v>
      </c>
      <c r="I360" s="4">
        <v>0</v>
      </c>
      <c r="J360" s="25">
        <f t="shared" si="9"/>
        <v>0</v>
      </c>
      <c r="K360" s="40"/>
      <c r="L360" s="25"/>
      <c r="M360" s="26">
        <f t="shared" si="10"/>
        <v>0</v>
      </c>
      <c r="O360" s="11"/>
    </row>
    <row r="361" spans="4:15" x14ac:dyDescent="0.25">
      <c r="D361" s="16"/>
      <c r="E361" s="1"/>
      <c r="F361" s="1" t="s">
        <v>164</v>
      </c>
      <c r="G361" s="2" t="s">
        <v>6</v>
      </c>
      <c r="H361" s="10">
        <v>1</v>
      </c>
      <c r="I361" s="4">
        <v>0</v>
      </c>
      <c r="J361" s="25">
        <f t="shared" si="9"/>
        <v>0</v>
      </c>
      <c r="K361" s="40"/>
      <c r="L361" s="25"/>
      <c r="M361" s="26">
        <f t="shared" si="10"/>
        <v>0</v>
      </c>
      <c r="O361" s="11"/>
    </row>
    <row r="362" spans="4:15" x14ac:dyDescent="0.25">
      <c r="D362" s="16"/>
      <c r="E362" s="1"/>
      <c r="F362" s="1" t="s">
        <v>200</v>
      </c>
      <c r="G362" s="2" t="s">
        <v>6</v>
      </c>
      <c r="H362" s="10">
        <v>1</v>
      </c>
      <c r="I362" s="4">
        <v>0</v>
      </c>
      <c r="J362" s="25">
        <f t="shared" si="9"/>
        <v>0</v>
      </c>
      <c r="K362" s="40"/>
      <c r="L362" s="25"/>
      <c r="M362" s="26">
        <f t="shared" si="10"/>
        <v>0</v>
      </c>
      <c r="O362" s="11"/>
    </row>
    <row r="363" spans="4:15" x14ac:dyDescent="0.25">
      <c r="D363" s="16"/>
      <c r="E363" s="1"/>
      <c r="F363" s="1" t="s">
        <v>182</v>
      </c>
      <c r="G363" s="2" t="s">
        <v>6</v>
      </c>
      <c r="H363" s="10">
        <v>2</v>
      </c>
      <c r="I363" s="4">
        <v>0</v>
      </c>
      <c r="J363" s="25">
        <f t="shared" si="9"/>
        <v>0</v>
      </c>
      <c r="K363" s="40"/>
      <c r="L363" s="25"/>
      <c r="M363" s="26">
        <f t="shared" si="10"/>
        <v>0</v>
      </c>
      <c r="O363" s="11"/>
    </row>
    <row r="364" spans="4:15" x14ac:dyDescent="0.25">
      <c r="D364" s="16"/>
      <c r="E364" s="1"/>
      <c r="F364" s="1" t="s">
        <v>169</v>
      </c>
      <c r="G364" s="2" t="s">
        <v>6</v>
      </c>
      <c r="H364" s="10">
        <v>2</v>
      </c>
      <c r="I364" s="4">
        <v>0</v>
      </c>
      <c r="J364" s="25">
        <f t="shared" si="9"/>
        <v>0</v>
      </c>
      <c r="K364" s="40"/>
      <c r="L364" s="25"/>
      <c r="M364" s="26">
        <f t="shared" si="10"/>
        <v>0</v>
      </c>
      <c r="O364" s="11"/>
    </row>
    <row r="365" spans="4:15" x14ac:dyDescent="0.25">
      <c r="D365" s="16"/>
      <c r="E365" s="1"/>
      <c r="F365" s="1" t="s">
        <v>170</v>
      </c>
      <c r="G365" s="2" t="s">
        <v>6</v>
      </c>
      <c r="H365" s="10">
        <v>7</v>
      </c>
      <c r="I365" s="4">
        <v>0</v>
      </c>
      <c r="J365" s="25">
        <f t="shared" si="9"/>
        <v>0</v>
      </c>
      <c r="K365" s="40"/>
      <c r="L365" s="25"/>
      <c r="M365" s="26">
        <f t="shared" si="10"/>
        <v>0</v>
      </c>
      <c r="O365" s="11"/>
    </row>
    <row r="366" spans="4:15" x14ac:dyDescent="0.25">
      <c r="D366" s="16"/>
      <c r="E366" s="1"/>
      <c r="F366" s="1" t="s">
        <v>249</v>
      </c>
      <c r="G366" s="2" t="s">
        <v>6</v>
      </c>
      <c r="H366" s="10">
        <v>1</v>
      </c>
      <c r="I366" s="4">
        <v>0</v>
      </c>
      <c r="J366" s="25">
        <f t="shared" si="9"/>
        <v>0</v>
      </c>
      <c r="K366" s="40"/>
      <c r="L366" s="25"/>
      <c r="M366" s="26">
        <f t="shared" si="10"/>
        <v>0</v>
      </c>
      <c r="O366" s="11"/>
    </row>
    <row r="367" spans="4:15" x14ac:dyDescent="0.25">
      <c r="D367" s="16"/>
      <c r="E367" s="1"/>
      <c r="F367" s="1" t="s">
        <v>250</v>
      </c>
      <c r="G367" s="2" t="s">
        <v>6</v>
      </c>
      <c r="H367" s="10">
        <v>1</v>
      </c>
      <c r="I367" s="4">
        <v>0</v>
      </c>
      <c r="J367" s="25">
        <f t="shared" si="9"/>
        <v>0</v>
      </c>
      <c r="K367" s="40"/>
      <c r="L367" s="25"/>
      <c r="M367" s="26">
        <f t="shared" si="10"/>
        <v>0</v>
      </c>
      <c r="O367" s="11"/>
    </row>
    <row r="368" spans="4:15" x14ac:dyDescent="0.25">
      <c r="D368" s="16"/>
      <c r="E368" s="1"/>
      <c r="F368" s="1" t="s">
        <v>251</v>
      </c>
      <c r="G368" s="2" t="s">
        <v>6</v>
      </c>
      <c r="H368" s="10">
        <v>3</v>
      </c>
      <c r="I368" s="4">
        <v>0</v>
      </c>
      <c r="J368" s="25">
        <f t="shared" si="9"/>
        <v>0</v>
      </c>
      <c r="K368" s="40">
        <v>0</v>
      </c>
      <c r="L368" s="25">
        <f t="shared" si="11"/>
        <v>0</v>
      </c>
      <c r="M368" s="26">
        <f t="shared" si="10"/>
        <v>0</v>
      </c>
      <c r="O368" s="11"/>
    </row>
    <row r="369" spans="4:15" x14ac:dyDescent="0.25">
      <c r="D369" s="16"/>
      <c r="E369" s="1"/>
      <c r="F369" s="1" t="s">
        <v>252</v>
      </c>
      <c r="G369" s="2" t="s">
        <v>6</v>
      </c>
      <c r="H369" s="10">
        <v>1</v>
      </c>
      <c r="I369" s="4">
        <v>0</v>
      </c>
      <c r="J369" s="25">
        <f t="shared" si="9"/>
        <v>0</v>
      </c>
      <c r="K369" s="40">
        <v>0</v>
      </c>
      <c r="L369" s="25">
        <f t="shared" si="11"/>
        <v>0</v>
      </c>
      <c r="M369" s="26">
        <f t="shared" si="10"/>
        <v>0</v>
      </c>
      <c r="O369" s="11"/>
    </row>
    <row r="370" spans="4:15" x14ac:dyDescent="0.25">
      <c r="D370" s="16"/>
      <c r="E370" s="1"/>
      <c r="F370" s="1" t="s">
        <v>253</v>
      </c>
      <c r="G370" s="2" t="s">
        <v>6</v>
      </c>
      <c r="H370" s="10">
        <v>2</v>
      </c>
      <c r="I370" s="4">
        <v>0</v>
      </c>
      <c r="J370" s="25">
        <f t="shared" si="9"/>
        <v>0</v>
      </c>
      <c r="K370" s="40">
        <v>0</v>
      </c>
      <c r="L370" s="25">
        <f t="shared" si="11"/>
        <v>0</v>
      </c>
      <c r="M370" s="26">
        <f t="shared" si="10"/>
        <v>0</v>
      </c>
      <c r="O370" s="11"/>
    </row>
    <row r="371" spans="4:15" x14ac:dyDescent="0.25">
      <c r="D371" s="16"/>
      <c r="E371" s="1"/>
      <c r="F371" s="1" t="s">
        <v>254</v>
      </c>
      <c r="G371" s="2" t="s">
        <v>6</v>
      </c>
      <c r="H371" s="10">
        <v>3</v>
      </c>
      <c r="I371" s="4">
        <v>0</v>
      </c>
      <c r="J371" s="25">
        <f t="shared" si="9"/>
        <v>0</v>
      </c>
      <c r="K371" s="40">
        <v>0</v>
      </c>
      <c r="L371" s="25">
        <f t="shared" si="11"/>
        <v>0</v>
      </c>
      <c r="M371" s="26">
        <f t="shared" si="10"/>
        <v>0</v>
      </c>
      <c r="O371" s="11"/>
    </row>
    <row r="372" spans="4:15" x14ac:dyDescent="0.25">
      <c r="D372" s="16"/>
      <c r="E372" s="1"/>
      <c r="F372" s="1" t="s">
        <v>219</v>
      </c>
      <c r="G372" s="2" t="s">
        <v>6</v>
      </c>
      <c r="H372" s="3">
        <v>4</v>
      </c>
      <c r="I372" s="4">
        <v>0</v>
      </c>
      <c r="J372" s="25">
        <f t="shared" si="9"/>
        <v>0</v>
      </c>
      <c r="K372" s="40"/>
      <c r="L372" s="25"/>
      <c r="M372" s="26">
        <f t="shared" si="10"/>
        <v>0</v>
      </c>
      <c r="O372" s="11"/>
    </row>
    <row r="373" spans="4:15" x14ac:dyDescent="0.25">
      <c r="D373" s="16"/>
      <c r="E373" s="1"/>
      <c r="F373" s="1" t="s">
        <v>255</v>
      </c>
      <c r="G373" s="2" t="s">
        <v>6</v>
      </c>
      <c r="H373" s="10">
        <v>1</v>
      </c>
      <c r="I373" s="4">
        <v>0</v>
      </c>
      <c r="J373" s="25">
        <f t="shared" si="9"/>
        <v>0</v>
      </c>
      <c r="K373" s="40"/>
      <c r="L373" s="25"/>
      <c r="M373" s="26">
        <f t="shared" si="10"/>
        <v>0</v>
      </c>
      <c r="O373" s="11"/>
    </row>
    <row r="374" spans="4:15" x14ac:dyDescent="0.25">
      <c r="D374" s="16"/>
      <c r="E374" s="1"/>
      <c r="F374" s="1" t="s">
        <v>151</v>
      </c>
      <c r="G374" s="2" t="s">
        <v>6</v>
      </c>
      <c r="H374" s="10">
        <v>1</v>
      </c>
      <c r="I374" s="9">
        <v>0</v>
      </c>
      <c r="J374" s="25">
        <f t="shared" si="9"/>
        <v>0</v>
      </c>
      <c r="K374" s="40">
        <v>0</v>
      </c>
      <c r="L374" s="25">
        <f t="shared" si="11"/>
        <v>0</v>
      </c>
      <c r="M374" s="26">
        <f t="shared" si="10"/>
        <v>0</v>
      </c>
      <c r="O374" s="12"/>
    </row>
    <row r="375" spans="4:15" x14ac:dyDescent="0.25">
      <c r="D375" s="16"/>
      <c r="E375" s="1"/>
      <c r="F375" s="23" t="s">
        <v>9</v>
      </c>
      <c r="G375" s="17" t="s">
        <v>6</v>
      </c>
      <c r="H375" s="2" t="s">
        <v>22</v>
      </c>
      <c r="I375" s="4">
        <v>0</v>
      </c>
      <c r="J375" s="25">
        <f t="shared" si="9"/>
        <v>0</v>
      </c>
      <c r="K375" s="40"/>
      <c r="L375" s="25"/>
      <c r="M375" s="26">
        <f t="shared" si="10"/>
        <v>0</v>
      </c>
    </row>
    <row r="376" spans="4:15" x14ac:dyDescent="0.3">
      <c r="D376" s="21" t="s">
        <v>180</v>
      </c>
      <c r="E376" s="21"/>
      <c r="F376" s="21"/>
      <c r="G376" s="21"/>
      <c r="H376" s="21"/>
      <c r="I376" s="31"/>
      <c r="J376" s="31"/>
      <c r="K376" s="31"/>
      <c r="L376" s="31"/>
      <c r="M376" s="31"/>
    </row>
    <row r="377" spans="4:15" x14ac:dyDescent="0.3">
      <c r="D377" s="16"/>
      <c r="E377" s="1"/>
      <c r="F377" s="1" t="s">
        <v>181</v>
      </c>
      <c r="G377" s="17" t="s">
        <v>6</v>
      </c>
      <c r="H377" s="3">
        <v>1</v>
      </c>
      <c r="I377" s="4">
        <v>0</v>
      </c>
      <c r="J377" s="25">
        <f t="shared" si="9"/>
        <v>0</v>
      </c>
      <c r="K377" s="40">
        <v>0</v>
      </c>
      <c r="L377" s="25">
        <f t="shared" si="11"/>
        <v>0</v>
      </c>
      <c r="M377" s="26">
        <f t="shared" si="10"/>
        <v>0</v>
      </c>
      <c r="O377" s="11"/>
    </row>
    <row r="378" spans="4:15" x14ac:dyDescent="0.3">
      <c r="D378" s="16"/>
      <c r="E378" s="1"/>
      <c r="F378" s="1" t="s">
        <v>115</v>
      </c>
      <c r="G378" s="17" t="s">
        <v>6</v>
      </c>
      <c r="H378" s="3">
        <v>1</v>
      </c>
      <c r="I378" s="4">
        <v>0</v>
      </c>
      <c r="J378" s="25">
        <f t="shared" si="9"/>
        <v>0</v>
      </c>
      <c r="K378" s="40"/>
      <c r="L378" s="25"/>
      <c r="M378" s="26">
        <f t="shared" si="10"/>
        <v>0</v>
      </c>
      <c r="O378" s="11"/>
    </row>
    <row r="379" spans="4:15" x14ac:dyDescent="0.3">
      <c r="D379" s="16"/>
      <c r="E379" s="1"/>
      <c r="F379" s="1" t="s">
        <v>116</v>
      </c>
      <c r="G379" s="17" t="s">
        <v>6</v>
      </c>
      <c r="H379" s="3">
        <v>1</v>
      </c>
      <c r="I379" s="4">
        <v>0</v>
      </c>
      <c r="J379" s="25">
        <f t="shared" si="9"/>
        <v>0</v>
      </c>
      <c r="K379" s="40"/>
      <c r="L379" s="25"/>
      <c r="M379" s="26">
        <f t="shared" si="10"/>
        <v>0</v>
      </c>
      <c r="O379" s="11"/>
    </row>
    <row r="380" spans="4:15" x14ac:dyDescent="0.3">
      <c r="D380" s="16"/>
      <c r="E380" s="1"/>
      <c r="F380" s="1" t="s">
        <v>118</v>
      </c>
      <c r="G380" s="17" t="s">
        <v>6</v>
      </c>
      <c r="H380" s="3">
        <v>1</v>
      </c>
      <c r="I380" s="4">
        <v>0</v>
      </c>
      <c r="J380" s="25">
        <f t="shared" si="9"/>
        <v>0</v>
      </c>
      <c r="K380" s="40"/>
      <c r="L380" s="25"/>
      <c r="M380" s="26">
        <f t="shared" si="10"/>
        <v>0</v>
      </c>
      <c r="O380" s="11"/>
    </row>
    <row r="381" spans="4:15" x14ac:dyDescent="0.3">
      <c r="D381" s="16"/>
      <c r="E381" s="1"/>
      <c r="F381" s="1" t="s">
        <v>182</v>
      </c>
      <c r="G381" s="17" t="s">
        <v>6</v>
      </c>
      <c r="H381" s="3">
        <v>1</v>
      </c>
      <c r="I381" s="4">
        <v>0</v>
      </c>
      <c r="J381" s="25">
        <f t="shared" si="9"/>
        <v>0</v>
      </c>
      <c r="K381" s="40"/>
      <c r="L381" s="25"/>
      <c r="M381" s="26">
        <f t="shared" si="10"/>
        <v>0</v>
      </c>
      <c r="O381" s="11"/>
    </row>
    <row r="382" spans="4:15" x14ac:dyDescent="0.3">
      <c r="D382" s="16"/>
      <c r="E382" s="1"/>
      <c r="F382" s="1" t="s">
        <v>120</v>
      </c>
      <c r="G382" s="17" t="s">
        <v>6</v>
      </c>
      <c r="H382" s="3">
        <v>6</v>
      </c>
      <c r="I382" s="4">
        <v>0</v>
      </c>
      <c r="J382" s="25">
        <f t="shared" si="9"/>
        <v>0</v>
      </c>
      <c r="K382" s="40"/>
      <c r="L382" s="25"/>
      <c r="M382" s="26">
        <f t="shared" si="10"/>
        <v>0</v>
      </c>
      <c r="O382" s="11"/>
    </row>
    <row r="383" spans="4:15" x14ac:dyDescent="0.3">
      <c r="D383" s="16"/>
      <c r="E383" s="1"/>
      <c r="F383" s="1" t="s">
        <v>183</v>
      </c>
      <c r="G383" s="17" t="s">
        <v>6</v>
      </c>
      <c r="H383" s="3">
        <v>2</v>
      </c>
      <c r="I383" s="4">
        <v>0</v>
      </c>
      <c r="J383" s="25">
        <f t="shared" si="9"/>
        <v>0</v>
      </c>
      <c r="K383" s="40"/>
      <c r="L383" s="25"/>
      <c r="M383" s="26">
        <f t="shared" si="10"/>
        <v>0</v>
      </c>
      <c r="O383" s="11"/>
    </row>
    <row r="384" spans="4:15" x14ac:dyDescent="0.3">
      <c r="D384" s="16"/>
      <c r="E384" s="1"/>
      <c r="F384" s="1" t="s">
        <v>121</v>
      </c>
      <c r="G384" s="17" t="s">
        <v>6</v>
      </c>
      <c r="H384" s="3">
        <v>4</v>
      </c>
      <c r="I384" s="4">
        <v>0</v>
      </c>
      <c r="J384" s="25">
        <f t="shared" si="9"/>
        <v>0</v>
      </c>
      <c r="K384" s="40"/>
      <c r="L384" s="25"/>
      <c r="M384" s="26">
        <f t="shared" si="10"/>
        <v>0</v>
      </c>
      <c r="O384" s="11"/>
    </row>
    <row r="385" spans="4:15" x14ac:dyDescent="0.3">
      <c r="D385" s="16"/>
      <c r="E385" s="1"/>
      <c r="F385" s="1" t="s">
        <v>122</v>
      </c>
      <c r="G385" s="17" t="s">
        <v>6</v>
      </c>
      <c r="H385" s="3">
        <v>4</v>
      </c>
      <c r="I385" s="4">
        <v>0</v>
      </c>
      <c r="J385" s="25">
        <f t="shared" si="9"/>
        <v>0</v>
      </c>
      <c r="K385" s="40"/>
      <c r="L385" s="25"/>
      <c r="M385" s="26">
        <f t="shared" si="10"/>
        <v>0</v>
      </c>
      <c r="O385" s="11"/>
    </row>
    <row r="386" spans="4:15" x14ac:dyDescent="0.3">
      <c r="D386" s="16"/>
      <c r="E386" s="1"/>
      <c r="F386" s="1" t="s">
        <v>125</v>
      </c>
      <c r="G386" s="17" t="s">
        <v>6</v>
      </c>
      <c r="H386" s="3">
        <v>1</v>
      </c>
      <c r="I386" s="4">
        <v>0</v>
      </c>
      <c r="J386" s="25">
        <f t="shared" si="9"/>
        <v>0</v>
      </c>
      <c r="K386" s="40"/>
      <c r="L386" s="25"/>
      <c r="M386" s="26">
        <f t="shared" si="10"/>
        <v>0</v>
      </c>
      <c r="O386" s="11"/>
    </row>
    <row r="387" spans="4:15" x14ac:dyDescent="0.3">
      <c r="D387" s="16"/>
      <c r="E387" s="1"/>
      <c r="F387" s="1" t="s">
        <v>123</v>
      </c>
      <c r="G387" s="17" t="s">
        <v>6</v>
      </c>
      <c r="H387" s="3">
        <v>5</v>
      </c>
      <c r="I387" s="4">
        <v>0</v>
      </c>
      <c r="J387" s="25">
        <f t="shared" si="9"/>
        <v>0</v>
      </c>
      <c r="K387" s="40"/>
      <c r="L387" s="25"/>
      <c r="M387" s="26">
        <f t="shared" si="10"/>
        <v>0</v>
      </c>
      <c r="O387" s="11"/>
    </row>
    <row r="388" spans="4:15" x14ac:dyDescent="0.3">
      <c r="D388" s="16"/>
      <c r="E388" s="1"/>
      <c r="F388" s="1" t="s">
        <v>184</v>
      </c>
      <c r="G388" s="17" t="s">
        <v>6</v>
      </c>
      <c r="H388" s="3">
        <v>1</v>
      </c>
      <c r="I388" s="4">
        <v>0</v>
      </c>
      <c r="J388" s="25">
        <f t="shared" si="9"/>
        <v>0</v>
      </c>
      <c r="K388" s="40"/>
      <c r="L388" s="25"/>
      <c r="M388" s="26">
        <f t="shared" si="10"/>
        <v>0</v>
      </c>
      <c r="O388" s="11"/>
    </row>
    <row r="389" spans="4:15" x14ac:dyDescent="0.3">
      <c r="D389" s="16"/>
      <c r="E389" s="1"/>
      <c r="F389" s="1" t="s">
        <v>124</v>
      </c>
      <c r="G389" s="17" t="s">
        <v>6</v>
      </c>
      <c r="H389" s="3">
        <v>1</v>
      </c>
      <c r="I389" s="4">
        <v>0</v>
      </c>
      <c r="J389" s="25">
        <f t="shared" si="9"/>
        <v>0</v>
      </c>
      <c r="K389" s="40"/>
      <c r="L389" s="25"/>
      <c r="M389" s="26">
        <f t="shared" si="10"/>
        <v>0</v>
      </c>
      <c r="O389" s="11"/>
    </row>
    <row r="390" spans="4:15" x14ac:dyDescent="0.3">
      <c r="D390" s="16"/>
      <c r="E390" s="1"/>
      <c r="F390" s="1" t="s">
        <v>126</v>
      </c>
      <c r="G390" s="17" t="s">
        <v>6</v>
      </c>
      <c r="H390" s="3">
        <v>2</v>
      </c>
      <c r="I390" s="4">
        <v>0</v>
      </c>
      <c r="J390" s="25">
        <f t="shared" si="9"/>
        <v>0</v>
      </c>
      <c r="K390" s="40"/>
      <c r="L390" s="25"/>
      <c r="M390" s="26">
        <f t="shared" si="10"/>
        <v>0</v>
      </c>
      <c r="O390" s="11"/>
    </row>
    <row r="391" spans="4:15" x14ac:dyDescent="0.3">
      <c r="D391" s="16"/>
      <c r="E391" s="1"/>
      <c r="F391" s="1" t="s">
        <v>185</v>
      </c>
      <c r="G391" s="17" t="s">
        <v>6</v>
      </c>
      <c r="H391" s="3">
        <v>1</v>
      </c>
      <c r="I391" s="4">
        <v>0</v>
      </c>
      <c r="J391" s="25">
        <f t="shared" si="9"/>
        <v>0</v>
      </c>
      <c r="K391" s="40">
        <v>0</v>
      </c>
      <c r="L391" s="25">
        <f t="shared" si="11"/>
        <v>0</v>
      </c>
      <c r="M391" s="26">
        <f t="shared" si="10"/>
        <v>0</v>
      </c>
      <c r="O391" s="11"/>
    </row>
    <row r="392" spans="4:15" x14ac:dyDescent="0.3">
      <c r="D392" s="16"/>
      <c r="E392" s="1"/>
      <c r="F392" s="1" t="s">
        <v>176</v>
      </c>
      <c r="G392" s="17" t="s">
        <v>6</v>
      </c>
      <c r="H392" s="3">
        <v>1</v>
      </c>
      <c r="I392" s="4">
        <v>0</v>
      </c>
      <c r="J392" s="25">
        <f t="shared" si="9"/>
        <v>0</v>
      </c>
      <c r="K392" s="40">
        <v>0</v>
      </c>
      <c r="L392" s="25">
        <f t="shared" si="11"/>
        <v>0</v>
      </c>
      <c r="M392" s="26">
        <f t="shared" si="10"/>
        <v>0</v>
      </c>
      <c r="O392" s="11"/>
    </row>
    <row r="393" spans="4:15" x14ac:dyDescent="0.3">
      <c r="D393" s="16"/>
      <c r="E393" s="1"/>
      <c r="F393" s="1" t="s">
        <v>175</v>
      </c>
      <c r="G393" s="17" t="s">
        <v>6</v>
      </c>
      <c r="H393" s="3">
        <v>1</v>
      </c>
      <c r="I393" s="4">
        <v>0</v>
      </c>
      <c r="J393" s="25">
        <f t="shared" si="9"/>
        <v>0</v>
      </c>
      <c r="K393" s="40">
        <v>0</v>
      </c>
      <c r="L393" s="25">
        <f t="shared" si="11"/>
        <v>0</v>
      </c>
      <c r="M393" s="26">
        <f t="shared" si="10"/>
        <v>0</v>
      </c>
      <c r="O393" s="11"/>
    </row>
    <row r="394" spans="4:15" x14ac:dyDescent="0.3">
      <c r="D394" s="16"/>
      <c r="E394" s="1"/>
      <c r="F394" s="1" t="s">
        <v>128</v>
      </c>
      <c r="G394" s="17" t="s">
        <v>6</v>
      </c>
      <c r="H394" s="3">
        <v>2</v>
      </c>
      <c r="I394" s="4">
        <v>0</v>
      </c>
      <c r="J394" s="25">
        <f t="shared" si="9"/>
        <v>0</v>
      </c>
      <c r="K394" s="40">
        <v>0</v>
      </c>
      <c r="L394" s="25">
        <f t="shared" si="11"/>
        <v>0</v>
      </c>
      <c r="M394" s="26">
        <f t="shared" si="10"/>
        <v>0</v>
      </c>
      <c r="O394" s="11"/>
    </row>
    <row r="395" spans="4:15" x14ac:dyDescent="0.3">
      <c r="D395" s="16"/>
      <c r="E395" s="1"/>
      <c r="F395" s="1" t="s">
        <v>132</v>
      </c>
      <c r="G395" s="17" t="s">
        <v>6</v>
      </c>
      <c r="H395" s="3">
        <v>1</v>
      </c>
      <c r="I395" s="4">
        <v>0</v>
      </c>
      <c r="J395" s="25">
        <f t="shared" si="9"/>
        <v>0</v>
      </c>
      <c r="K395" s="40">
        <v>0</v>
      </c>
      <c r="L395" s="25">
        <f t="shared" si="11"/>
        <v>0</v>
      </c>
      <c r="M395" s="26">
        <f t="shared" si="10"/>
        <v>0</v>
      </c>
      <c r="O395" s="11"/>
    </row>
    <row r="396" spans="4:15" x14ac:dyDescent="0.3">
      <c r="D396" s="16"/>
      <c r="E396" s="1"/>
      <c r="F396" s="1" t="s">
        <v>139</v>
      </c>
      <c r="G396" s="17" t="s">
        <v>6</v>
      </c>
      <c r="H396" s="3">
        <v>2</v>
      </c>
      <c r="I396" s="4">
        <v>0</v>
      </c>
      <c r="J396" s="25">
        <f t="shared" si="9"/>
        <v>0</v>
      </c>
      <c r="K396" s="40">
        <v>0</v>
      </c>
      <c r="L396" s="25">
        <f t="shared" si="11"/>
        <v>0</v>
      </c>
      <c r="M396" s="26">
        <f t="shared" si="10"/>
        <v>0</v>
      </c>
      <c r="O396" s="11"/>
    </row>
    <row r="397" spans="4:15" x14ac:dyDescent="0.3">
      <c r="D397" s="16"/>
      <c r="E397" s="1"/>
      <c r="F397" s="1" t="s">
        <v>186</v>
      </c>
      <c r="G397" s="17" t="s">
        <v>6</v>
      </c>
      <c r="H397" s="3">
        <v>1</v>
      </c>
      <c r="I397" s="4">
        <v>0</v>
      </c>
      <c r="J397" s="25">
        <f t="shared" si="9"/>
        <v>0</v>
      </c>
      <c r="K397" s="40">
        <v>0</v>
      </c>
      <c r="L397" s="25">
        <f t="shared" si="11"/>
        <v>0</v>
      </c>
      <c r="M397" s="26">
        <f t="shared" si="10"/>
        <v>0</v>
      </c>
      <c r="O397" s="11"/>
    </row>
    <row r="398" spans="4:15" x14ac:dyDescent="0.3">
      <c r="D398" s="16"/>
      <c r="E398" s="1"/>
      <c r="F398" s="1" t="s">
        <v>130</v>
      </c>
      <c r="G398" s="17" t="s">
        <v>6</v>
      </c>
      <c r="H398" s="3">
        <v>4</v>
      </c>
      <c r="I398" s="4">
        <v>0</v>
      </c>
      <c r="J398" s="25">
        <f t="shared" si="9"/>
        <v>0</v>
      </c>
      <c r="K398" s="40">
        <v>0</v>
      </c>
      <c r="L398" s="25">
        <f t="shared" si="11"/>
        <v>0</v>
      </c>
      <c r="M398" s="26">
        <f t="shared" si="10"/>
        <v>0</v>
      </c>
      <c r="O398" s="11"/>
    </row>
    <row r="399" spans="4:15" x14ac:dyDescent="0.3">
      <c r="D399" s="16"/>
      <c r="E399" s="1"/>
      <c r="F399" s="1" t="s">
        <v>136</v>
      </c>
      <c r="G399" s="17" t="s">
        <v>6</v>
      </c>
      <c r="H399" s="3">
        <v>1</v>
      </c>
      <c r="I399" s="4">
        <v>0</v>
      </c>
      <c r="J399" s="25">
        <f t="shared" si="9"/>
        <v>0</v>
      </c>
      <c r="K399" s="40">
        <v>0</v>
      </c>
      <c r="L399" s="25">
        <f t="shared" si="11"/>
        <v>0</v>
      </c>
      <c r="M399" s="26">
        <f t="shared" si="10"/>
        <v>0</v>
      </c>
      <c r="O399" s="11"/>
    </row>
    <row r="400" spans="4:15" x14ac:dyDescent="0.3">
      <c r="D400" s="16"/>
      <c r="E400" s="1"/>
      <c r="F400" s="1" t="s">
        <v>154</v>
      </c>
      <c r="G400" s="17" t="s">
        <v>6</v>
      </c>
      <c r="H400" s="3">
        <v>3</v>
      </c>
      <c r="I400" s="4">
        <v>0</v>
      </c>
      <c r="J400" s="25">
        <f t="shared" si="9"/>
        <v>0</v>
      </c>
      <c r="K400" s="40">
        <v>0</v>
      </c>
      <c r="L400" s="25">
        <f t="shared" si="11"/>
        <v>0</v>
      </c>
      <c r="M400" s="26">
        <f t="shared" si="10"/>
        <v>0</v>
      </c>
      <c r="O400" s="11"/>
    </row>
    <row r="401" spans="4:15" x14ac:dyDescent="0.3">
      <c r="D401" s="16"/>
      <c r="E401" s="1"/>
      <c r="F401" s="1" t="s">
        <v>135</v>
      </c>
      <c r="G401" s="17" t="s">
        <v>6</v>
      </c>
      <c r="H401" s="3">
        <v>4</v>
      </c>
      <c r="I401" s="4">
        <v>0</v>
      </c>
      <c r="J401" s="25">
        <f t="shared" si="9"/>
        <v>0</v>
      </c>
      <c r="K401" s="40">
        <v>0</v>
      </c>
      <c r="L401" s="25">
        <f t="shared" si="11"/>
        <v>0</v>
      </c>
      <c r="M401" s="26">
        <f t="shared" si="10"/>
        <v>0</v>
      </c>
      <c r="O401" s="11"/>
    </row>
    <row r="402" spans="4:15" x14ac:dyDescent="0.3">
      <c r="D402" s="16"/>
      <c r="E402" s="1"/>
      <c r="F402" s="1" t="s">
        <v>150</v>
      </c>
      <c r="G402" s="17" t="s">
        <v>6</v>
      </c>
      <c r="H402" s="3">
        <v>2</v>
      </c>
      <c r="I402" s="4">
        <v>0</v>
      </c>
      <c r="J402" s="25">
        <f t="shared" si="9"/>
        <v>0</v>
      </c>
      <c r="K402" s="40">
        <v>0</v>
      </c>
      <c r="L402" s="25">
        <f t="shared" si="11"/>
        <v>0</v>
      </c>
      <c r="M402" s="26">
        <f t="shared" si="10"/>
        <v>0</v>
      </c>
      <c r="O402" s="11"/>
    </row>
    <row r="403" spans="4:15" x14ac:dyDescent="0.3">
      <c r="D403" s="16"/>
      <c r="E403" s="1"/>
      <c r="F403" s="1" t="s">
        <v>133</v>
      </c>
      <c r="G403" s="17" t="s">
        <v>6</v>
      </c>
      <c r="H403" s="3">
        <v>3</v>
      </c>
      <c r="I403" s="4">
        <v>0</v>
      </c>
      <c r="J403" s="25">
        <f t="shared" si="9"/>
        <v>0</v>
      </c>
      <c r="K403" s="40">
        <v>0</v>
      </c>
      <c r="L403" s="25">
        <f t="shared" si="11"/>
        <v>0</v>
      </c>
      <c r="M403" s="26">
        <f t="shared" si="10"/>
        <v>0</v>
      </c>
      <c r="O403" s="11"/>
    </row>
    <row r="404" spans="4:15" x14ac:dyDescent="0.3">
      <c r="D404" s="16"/>
      <c r="E404" s="1"/>
      <c r="F404" s="1" t="s">
        <v>177</v>
      </c>
      <c r="G404" s="17" t="s">
        <v>6</v>
      </c>
      <c r="H404" s="3">
        <v>1</v>
      </c>
      <c r="I404" s="4">
        <v>0</v>
      </c>
      <c r="J404" s="25">
        <f t="shared" si="9"/>
        <v>0</v>
      </c>
      <c r="K404" s="40">
        <v>0</v>
      </c>
      <c r="L404" s="25">
        <f t="shared" si="11"/>
        <v>0</v>
      </c>
      <c r="M404" s="26">
        <f t="shared" si="10"/>
        <v>0</v>
      </c>
      <c r="O404" s="11"/>
    </row>
    <row r="405" spans="4:15" x14ac:dyDescent="0.3">
      <c r="D405" s="16"/>
      <c r="E405" s="1"/>
      <c r="F405" s="1" t="s">
        <v>134</v>
      </c>
      <c r="G405" s="17" t="s">
        <v>6</v>
      </c>
      <c r="H405" s="3">
        <v>1</v>
      </c>
      <c r="I405" s="4">
        <v>0</v>
      </c>
      <c r="J405" s="25">
        <f t="shared" si="9"/>
        <v>0</v>
      </c>
      <c r="K405" s="40">
        <v>0</v>
      </c>
      <c r="L405" s="25">
        <f t="shared" si="11"/>
        <v>0</v>
      </c>
      <c r="M405" s="26">
        <f t="shared" si="10"/>
        <v>0</v>
      </c>
      <c r="O405" s="11"/>
    </row>
    <row r="406" spans="4:15" x14ac:dyDescent="0.3">
      <c r="D406" s="16"/>
      <c r="E406" s="1"/>
      <c r="F406" s="1" t="s">
        <v>137</v>
      </c>
      <c r="G406" s="17" t="s">
        <v>6</v>
      </c>
      <c r="H406" s="3">
        <v>1</v>
      </c>
      <c r="I406" s="4">
        <v>0</v>
      </c>
      <c r="J406" s="25">
        <f t="shared" si="9"/>
        <v>0</v>
      </c>
      <c r="K406" s="40">
        <v>0</v>
      </c>
      <c r="L406" s="25">
        <f t="shared" si="11"/>
        <v>0</v>
      </c>
      <c r="M406" s="26">
        <f t="shared" si="10"/>
        <v>0</v>
      </c>
      <c r="O406" s="11"/>
    </row>
    <row r="407" spans="4:15" x14ac:dyDescent="0.3">
      <c r="D407" s="16"/>
      <c r="E407" s="1"/>
      <c r="F407" s="1" t="s">
        <v>138</v>
      </c>
      <c r="G407" s="17" t="s">
        <v>6</v>
      </c>
      <c r="H407" s="3">
        <v>3</v>
      </c>
      <c r="I407" s="4">
        <v>0</v>
      </c>
      <c r="J407" s="25">
        <f t="shared" si="9"/>
        <v>0</v>
      </c>
      <c r="K407" s="40">
        <v>0</v>
      </c>
      <c r="L407" s="25">
        <f t="shared" si="11"/>
        <v>0</v>
      </c>
      <c r="M407" s="26">
        <f t="shared" si="10"/>
        <v>0</v>
      </c>
      <c r="O407" s="11"/>
    </row>
    <row r="408" spans="4:15" x14ac:dyDescent="0.3">
      <c r="D408" s="16"/>
      <c r="E408" s="1"/>
      <c r="F408" s="1" t="s">
        <v>187</v>
      </c>
      <c r="G408" s="17" t="s">
        <v>6</v>
      </c>
      <c r="H408" s="3">
        <v>5</v>
      </c>
      <c r="I408" s="4">
        <v>0</v>
      </c>
      <c r="J408" s="25">
        <f t="shared" si="9"/>
        <v>0</v>
      </c>
      <c r="K408" s="40">
        <v>0</v>
      </c>
      <c r="L408" s="25">
        <f t="shared" si="11"/>
        <v>0</v>
      </c>
      <c r="M408" s="26">
        <f t="shared" si="10"/>
        <v>0</v>
      </c>
      <c r="O408" s="11"/>
    </row>
    <row r="409" spans="4:15" x14ac:dyDescent="0.25">
      <c r="D409" s="16"/>
      <c r="E409" s="1"/>
      <c r="F409" s="23" t="s">
        <v>9</v>
      </c>
      <c r="G409" s="17" t="s">
        <v>6</v>
      </c>
      <c r="H409" s="2" t="s">
        <v>22</v>
      </c>
      <c r="I409" s="4">
        <v>0</v>
      </c>
      <c r="J409" s="25">
        <f t="shared" ref="J409:J460" si="12">I409*H409</f>
        <v>0</v>
      </c>
      <c r="K409" s="40"/>
      <c r="L409" s="25"/>
      <c r="M409" s="26">
        <f t="shared" ref="M409:M460" si="13">J409+L409</f>
        <v>0</v>
      </c>
    </row>
    <row r="410" spans="4:15" x14ac:dyDescent="0.3">
      <c r="D410" s="21" t="s">
        <v>263</v>
      </c>
      <c r="E410" s="21"/>
      <c r="F410" s="21"/>
      <c r="G410" s="21"/>
      <c r="H410" s="21"/>
      <c r="I410" s="31"/>
      <c r="J410" s="31"/>
      <c r="K410" s="31"/>
      <c r="L410" s="31"/>
      <c r="M410" s="31"/>
    </row>
    <row r="411" spans="4:15" x14ac:dyDescent="0.3">
      <c r="D411" s="16"/>
      <c r="E411" s="1"/>
      <c r="F411" s="1" t="s">
        <v>264</v>
      </c>
      <c r="G411" s="17" t="s">
        <v>6</v>
      </c>
      <c r="H411" s="3">
        <v>1</v>
      </c>
      <c r="I411" s="4">
        <v>0</v>
      </c>
      <c r="J411" s="25">
        <f t="shared" si="12"/>
        <v>0</v>
      </c>
      <c r="K411" s="40">
        <v>0</v>
      </c>
      <c r="L411" s="25">
        <f t="shared" ref="L411:L459" si="14">H411*K411</f>
        <v>0</v>
      </c>
      <c r="M411" s="26">
        <f t="shared" si="13"/>
        <v>0</v>
      </c>
      <c r="O411" s="11"/>
    </row>
    <row r="412" spans="4:15" x14ac:dyDescent="0.3">
      <c r="D412" s="16"/>
      <c r="E412" s="1"/>
      <c r="F412" s="1" t="s">
        <v>115</v>
      </c>
      <c r="G412" s="17" t="s">
        <v>6</v>
      </c>
      <c r="H412" s="3">
        <v>1</v>
      </c>
      <c r="I412" s="4">
        <v>0</v>
      </c>
      <c r="J412" s="25">
        <f t="shared" si="12"/>
        <v>0</v>
      </c>
      <c r="K412" s="40"/>
      <c r="L412" s="25"/>
      <c r="M412" s="26">
        <f t="shared" si="13"/>
        <v>0</v>
      </c>
      <c r="O412" s="11"/>
    </row>
    <row r="413" spans="4:15" x14ac:dyDescent="0.3">
      <c r="D413" s="16"/>
      <c r="E413" s="1"/>
      <c r="F413" s="1" t="s">
        <v>116</v>
      </c>
      <c r="G413" s="17" t="s">
        <v>6</v>
      </c>
      <c r="H413" s="3">
        <v>1</v>
      </c>
      <c r="I413" s="4">
        <v>0</v>
      </c>
      <c r="J413" s="25">
        <f t="shared" si="12"/>
        <v>0</v>
      </c>
      <c r="K413" s="40"/>
      <c r="L413" s="25"/>
      <c r="M413" s="26">
        <f t="shared" si="13"/>
        <v>0</v>
      </c>
      <c r="O413" s="11"/>
    </row>
    <row r="414" spans="4:15" x14ac:dyDescent="0.3">
      <c r="D414" s="16"/>
      <c r="E414" s="1"/>
      <c r="F414" s="1" t="s">
        <v>118</v>
      </c>
      <c r="G414" s="17" t="s">
        <v>6</v>
      </c>
      <c r="H414" s="3">
        <v>1</v>
      </c>
      <c r="I414" s="4">
        <v>0</v>
      </c>
      <c r="J414" s="25">
        <f t="shared" si="12"/>
        <v>0</v>
      </c>
      <c r="K414" s="40"/>
      <c r="L414" s="25"/>
      <c r="M414" s="26">
        <f t="shared" si="13"/>
        <v>0</v>
      </c>
      <c r="O414" s="11"/>
    </row>
    <row r="415" spans="4:15" x14ac:dyDescent="0.3">
      <c r="D415" s="16"/>
      <c r="E415" s="1"/>
      <c r="F415" s="1" t="s">
        <v>120</v>
      </c>
      <c r="G415" s="17" t="s">
        <v>6</v>
      </c>
      <c r="H415" s="3">
        <v>5</v>
      </c>
      <c r="I415" s="4">
        <v>0</v>
      </c>
      <c r="J415" s="25">
        <f t="shared" si="12"/>
        <v>0</v>
      </c>
      <c r="K415" s="40"/>
      <c r="L415" s="25"/>
      <c r="M415" s="26">
        <f t="shared" si="13"/>
        <v>0</v>
      </c>
      <c r="O415" s="11"/>
    </row>
    <row r="416" spans="4:15" x14ac:dyDescent="0.3">
      <c r="D416" s="16"/>
      <c r="E416" s="1"/>
      <c r="F416" s="1" t="s">
        <v>182</v>
      </c>
      <c r="G416" s="17" t="s">
        <v>6</v>
      </c>
      <c r="H416" s="3">
        <v>1</v>
      </c>
      <c r="I416" s="4">
        <v>0</v>
      </c>
      <c r="J416" s="25">
        <f t="shared" si="12"/>
        <v>0</v>
      </c>
      <c r="K416" s="40"/>
      <c r="L416" s="25"/>
      <c r="M416" s="26">
        <f t="shared" si="13"/>
        <v>0</v>
      </c>
      <c r="O416" s="11"/>
    </row>
    <row r="417" spans="4:15" x14ac:dyDescent="0.3">
      <c r="D417" s="16"/>
      <c r="E417" s="1"/>
      <c r="F417" s="1" t="s">
        <v>121</v>
      </c>
      <c r="G417" s="17" t="s">
        <v>6</v>
      </c>
      <c r="H417" s="3">
        <v>4</v>
      </c>
      <c r="I417" s="4">
        <v>0</v>
      </c>
      <c r="J417" s="25">
        <f t="shared" si="12"/>
        <v>0</v>
      </c>
      <c r="K417" s="40"/>
      <c r="L417" s="25"/>
      <c r="M417" s="26">
        <f t="shared" si="13"/>
        <v>0</v>
      </c>
      <c r="O417" s="11"/>
    </row>
    <row r="418" spans="4:15" x14ac:dyDescent="0.3">
      <c r="D418" s="16"/>
      <c r="E418" s="1"/>
      <c r="F418" s="1" t="s">
        <v>122</v>
      </c>
      <c r="G418" s="17" t="s">
        <v>6</v>
      </c>
      <c r="H418" s="3">
        <v>4</v>
      </c>
      <c r="I418" s="4">
        <v>0</v>
      </c>
      <c r="J418" s="25">
        <f t="shared" si="12"/>
        <v>0</v>
      </c>
      <c r="K418" s="40"/>
      <c r="L418" s="25"/>
      <c r="M418" s="26">
        <f t="shared" si="13"/>
        <v>0</v>
      </c>
      <c r="O418" s="11"/>
    </row>
    <row r="419" spans="4:15" x14ac:dyDescent="0.3">
      <c r="D419" s="16"/>
      <c r="E419" s="1"/>
      <c r="F419" s="1" t="s">
        <v>214</v>
      </c>
      <c r="G419" s="17" t="s">
        <v>6</v>
      </c>
      <c r="H419" s="3">
        <v>5</v>
      </c>
      <c r="I419" s="4">
        <v>0</v>
      </c>
      <c r="J419" s="25">
        <f t="shared" si="12"/>
        <v>0</v>
      </c>
      <c r="K419" s="40"/>
      <c r="L419" s="25"/>
      <c r="M419" s="26">
        <f t="shared" si="13"/>
        <v>0</v>
      </c>
      <c r="O419" s="11"/>
    </row>
    <row r="420" spans="4:15" x14ac:dyDescent="0.3">
      <c r="D420" s="16"/>
      <c r="E420" s="1"/>
      <c r="F420" s="1" t="s">
        <v>239</v>
      </c>
      <c r="G420" s="17" t="s">
        <v>6</v>
      </c>
      <c r="H420" s="3">
        <v>1</v>
      </c>
      <c r="I420" s="4">
        <v>0</v>
      </c>
      <c r="J420" s="25">
        <f t="shared" si="12"/>
        <v>0</v>
      </c>
      <c r="K420" s="40"/>
      <c r="L420" s="25"/>
      <c r="M420" s="26">
        <f t="shared" si="13"/>
        <v>0</v>
      </c>
      <c r="O420" s="11"/>
    </row>
    <row r="421" spans="4:15" x14ac:dyDescent="0.3">
      <c r="D421" s="16"/>
      <c r="E421" s="1"/>
      <c r="F421" s="1" t="s">
        <v>249</v>
      </c>
      <c r="G421" s="17" t="s">
        <v>6</v>
      </c>
      <c r="H421" s="3">
        <v>1</v>
      </c>
      <c r="I421" s="4">
        <v>0</v>
      </c>
      <c r="J421" s="25">
        <f t="shared" si="12"/>
        <v>0</v>
      </c>
      <c r="K421" s="40"/>
      <c r="L421" s="25"/>
      <c r="M421" s="26">
        <f t="shared" si="13"/>
        <v>0</v>
      </c>
      <c r="O421" s="11"/>
    </row>
    <row r="422" spans="4:15" x14ac:dyDescent="0.3">
      <c r="D422" s="16"/>
      <c r="E422" s="1"/>
      <c r="F422" s="1" t="s">
        <v>265</v>
      </c>
      <c r="G422" s="17" t="s">
        <v>6</v>
      </c>
      <c r="H422" s="3">
        <v>1</v>
      </c>
      <c r="I422" s="4">
        <v>0</v>
      </c>
      <c r="J422" s="25">
        <f t="shared" si="12"/>
        <v>0</v>
      </c>
      <c r="K422" s="40"/>
      <c r="L422" s="25"/>
      <c r="M422" s="26">
        <f t="shared" si="13"/>
        <v>0</v>
      </c>
      <c r="O422" s="11"/>
    </row>
    <row r="423" spans="4:15" x14ac:dyDescent="0.3">
      <c r="D423" s="16"/>
      <c r="E423" s="1"/>
      <c r="F423" s="1" t="s">
        <v>161</v>
      </c>
      <c r="G423" s="17" t="s">
        <v>6</v>
      </c>
      <c r="H423" s="3">
        <v>2</v>
      </c>
      <c r="I423" s="4">
        <v>0</v>
      </c>
      <c r="J423" s="25">
        <f t="shared" si="12"/>
        <v>0</v>
      </c>
      <c r="K423" s="40"/>
      <c r="L423" s="25"/>
      <c r="M423" s="26">
        <f t="shared" si="13"/>
        <v>0</v>
      </c>
      <c r="O423" s="11"/>
    </row>
    <row r="424" spans="4:15" x14ac:dyDescent="0.3">
      <c r="D424" s="16"/>
      <c r="E424" s="1"/>
      <c r="F424" s="1" t="s">
        <v>259</v>
      </c>
      <c r="G424" s="17" t="s">
        <v>6</v>
      </c>
      <c r="H424" s="3">
        <v>11</v>
      </c>
      <c r="I424" s="4">
        <v>0</v>
      </c>
      <c r="J424" s="25">
        <f t="shared" si="12"/>
        <v>0</v>
      </c>
      <c r="K424" s="40">
        <v>0</v>
      </c>
      <c r="L424" s="25">
        <f t="shared" si="14"/>
        <v>0</v>
      </c>
      <c r="M424" s="26">
        <f t="shared" si="13"/>
        <v>0</v>
      </c>
      <c r="O424" s="12"/>
    </row>
    <row r="425" spans="4:15" x14ac:dyDescent="0.3">
      <c r="D425" s="16"/>
      <c r="E425" s="1"/>
      <c r="F425" s="1" t="s">
        <v>272</v>
      </c>
      <c r="G425" s="17" t="s">
        <v>6</v>
      </c>
      <c r="H425" s="3">
        <v>22</v>
      </c>
      <c r="I425" s="4">
        <v>0</v>
      </c>
      <c r="J425" s="25">
        <f t="shared" si="12"/>
        <v>0</v>
      </c>
      <c r="K425" s="40">
        <v>0</v>
      </c>
      <c r="L425" s="25">
        <f t="shared" si="14"/>
        <v>0</v>
      </c>
      <c r="M425" s="26">
        <f t="shared" si="13"/>
        <v>0</v>
      </c>
      <c r="O425" s="11"/>
    </row>
    <row r="426" spans="4:15" x14ac:dyDescent="0.3">
      <c r="D426" s="16"/>
      <c r="E426" s="1"/>
      <c r="F426" s="1" t="s">
        <v>193</v>
      </c>
      <c r="G426" s="17" t="s">
        <v>6</v>
      </c>
      <c r="H426" s="3">
        <v>1</v>
      </c>
      <c r="I426" s="4">
        <v>0</v>
      </c>
      <c r="J426" s="25">
        <f t="shared" si="12"/>
        <v>0</v>
      </c>
      <c r="K426" s="40">
        <v>0</v>
      </c>
      <c r="L426" s="25">
        <f t="shared" si="14"/>
        <v>0</v>
      </c>
      <c r="M426" s="26">
        <f t="shared" si="13"/>
        <v>0</v>
      </c>
      <c r="O426" s="11"/>
    </row>
    <row r="427" spans="4:15" x14ac:dyDescent="0.3">
      <c r="D427" s="16"/>
      <c r="E427" s="1"/>
      <c r="F427" s="1" t="s">
        <v>134</v>
      </c>
      <c r="G427" s="17" t="s">
        <v>6</v>
      </c>
      <c r="H427" s="3">
        <v>1</v>
      </c>
      <c r="I427" s="4">
        <v>0</v>
      </c>
      <c r="J427" s="25">
        <f t="shared" si="12"/>
        <v>0</v>
      </c>
      <c r="K427" s="40">
        <v>0</v>
      </c>
      <c r="L427" s="25">
        <f t="shared" si="14"/>
        <v>0</v>
      </c>
      <c r="M427" s="26">
        <f t="shared" si="13"/>
        <v>0</v>
      </c>
      <c r="O427" s="11"/>
    </row>
    <row r="428" spans="4:15" x14ac:dyDescent="0.3">
      <c r="D428" s="16"/>
      <c r="E428" s="1"/>
      <c r="F428" s="1" t="s">
        <v>137</v>
      </c>
      <c r="G428" s="17" t="s">
        <v>6</v>
      </c>
      <c r="H428" s="3">
        <v>2</v>
      </c>
      <c r="I428" s="4">
        <v>0</v>
      </c>
      <c r="J428" s="25">
        <f t="shared" si="12"/>
        <v>0</v>
      </c>
      <c r="K428" s="40">
        <v>0</v>
      </c>
      <c r="L428" s="25">
        <f t="shared" si="14"/>
        <v>0</v>
      </c>
      <c r="M428" s="26">
        <f t="shared" si="13"/>
        <v>0</v>
      </c>
      <c r="O428" s="11"/>
    </row>
    <row r="429" spans="4:15" x14ac:dyDescent="0.3">
      <c r="D429" s="16"/>
      <c r="E429" s="1"/>
      <c r="F429" s="1" t="s">
        <v>230</v>
      </c>
      <c r="G429" s="17" t="s">
        <v>6</v>
      </c>
      <c r="H429" s="3">
        <v>2</v>
      </c>
      <c r="I429" s="4">
        <v>0</v>
      </c>
      <c r="J429" s="25">
        <f t="shared" si="12"/>
        <v>0</v>
      </c>
      <c r="K429" s="40">
        <v>0</v>
      </c>
      <c r="L429" s="25">
        <f t="shared" si="14"/>
        <v>0</v>
      </c>
      <c r="M429" s="26">
        <f t="shared" si="13"/>
        <v>0</v>
      </c>
      <c r="O429" s="11"/>
    </row>
    <row r="430" spans="4:15" x14ac:dyDescent="0.3">
      <c r="D430" s="16"/>
      <c r="E430" s="1"/>
      <c r="F430" s="1" t="s">
        <v>266</v>
      </c>
      <c r="G430" s="17" t="s">
        <v>6</v>
      </c>
      <c r="H430" s="3">
        <v>2</v>
      </c>
      <c r="I430" s="4">
        <v>0</v>
      </c>
      <c r="J430" s="25">
        <f t="shared" si="12"/>
        <v>0</v>
      </c>
      <c r="K430" s="40">
        <v>0</v>
      </c>
      <c r="L430" s="25">
        <f t="shared" si="14"/>
        <v>0</v>
      </c>
      <c r="M430" s="26">
        <f t="shared" si="13"/>
        <v>0</v>
      </c>
      <c r="O430" s="11"/>
    </row>
    <row r="431" spans="4:15" x14ac:dyDescent="0.3">
      <c r="D431" s="16"/>
      <c r="E431" s="1"/>
      <c r="F431" s="1" t="s">
        <v>267</v>
      </c>
      <c r="G431" s="17" t="s">
        <v>6</v>
      </c>
      <c r="H431" s="3">
        <v>1</v>
      </c>
      <c r="I431" s="4">
        <v>0</v>
      </c>
      <c r="J431" s="25">
        <f t="shared" si="12"/>
        <v>0</v>
      </c>
      <c r="K431" s="40">
        <v>0</v>
      </c>
      <c r="L431" s="25">
        <f t="shared" si="14"/>
        <v>0</v>
      </c>
      <c r="M431" s="26">
        <f t="shared" si="13"/>
        <v>0</v>
      </c>
      <c r="O431" s="12"/>
    </row>
    <row r="432" spans="4:15" x14ac:dyDescent="0.3">
      <c r="D432" s="16"/>
      <c r="E432" s="1"/>
      <c r="F432" s="1" t="s">
        <v>268</v>
      </c>
      <c r="G432" s="17" t="s">
        <v>6</v>
      </c>
      <c r="H432" s="3">
        <v>1</v>
      </c>
      <c r="I432" s="4">
        <v>0</v>
      </c>
      <c r="J432" s="25">
        <f t="shared" si="12"/>
        <v>0</v>
      </c>
      <c r="K432" s="40">
        <v>0</v>
      </c>
      <c r="L432" s="25">
        <f t="shared" si="14"/>
        <v>0</v>
      </c>
      <c r="M432" s="26">
        <f t="shared" si="13"/>
        <v>0</v>
      </c>
      <c r="O432" s="11"/>
    </row>
    <row r="433" spans="4:15" x14ac:dyDescent="0.3">
      <c r="D433" s="16"/>
      <c r="E433" s="1"/>
      <c r="F433" s="1" t="s">
        <v>269</v>
      </c>
      <c r="G433" s="17" t="s">
        <v>6</v>
      </c>
      <c r="H433" s="3">
        <v>1</v>
      </c>
      <c r="I433" s="4">
        <v>0</v>
      </c>
      <c r="J433" s="25">
        <f t="shared" si="12"/>
        <v>0</v>
      </c>
      <c r="K433" s="40">
        <v>0</v>
      </c>
      <c r="L433" s="25">
        <f t="shared" si="14"/>
        <v>0</v>
      </c>
      <c r="M433" s="26">
        <f t="shared" si="13"/>
        <v>0</v>
      </c>
      <c r="O433" s="12"/>
    </row>
    <row r="434" spans="4:15" x14ac:dyDescent="0.3">
      <c r="D434" s="16"/>
      <c r="E434" s="1"/>
      <c r="F434" s="1" t="s">
        <v>270</v>
      </c>
      <c r="G434" s="17" t="s">
        <v>6</v>
      </c>
      <c r="H434" s="3">
        <v>2</v>
      </c>
      <c r="I434" s="4">
        <v>0</v>
      </c>
      <c r="J434" s="25">
        <f t="shared" si="12"/>
        <v>0</v>
      </c>
      <c r="K434" s="40">
        <v>0</v>
      </c>
      <c r="L434" s="25">
        <f t="shared" si="14"/>
        <v>0</v>
      </c>
      <c r="M434" s="26">
        <f t="shared" si="13"/>
        <v>0</v>
      </c>
      <c r="O434" s="11"/>
    </row>
    <row r="435" spans="4:15" x14ac:dyDescent="0.3">
      <c r="D435" s="16"/>
      <c r="E435" s="1"/>
      <c r="F435" s="1" t="s">
        <v>271</v>
      </c>
      <c r="G435" s="17" t="s">
        <v>6</v>
      </c>
      <c r="H435" s="3">
        <v>1</v>
      </c>
      <c r="I435" s="4">
        <v>0</v>
      </c>
      <c r="J435" s="25">
        <f t="shared" si="12"/>
        <v>0</v>
      </c>
      <c r="K435" s="40">
        <v>0</v>
      </c>
      <c r="L435" s="25">
        <f t="shared" si="14"/>
        <v>0</v>
      </c>
      <c r="M435" s="26">
        <f t="shared" si="13"/>
        <v>0</v>
      </c>
      <c r="O435" s="11"/>
    </row>
    <row r="436" spans="4:15" x14ac:dyDescent="0.25">
      <c r="D436" s="16"/>
      <c r="E436" s="1"/>
      <c r="F436" s="23" t="s">
        <v>9</v>
      </c>
      <c r="G436" s="17" t="s">
        <v>6</v>
      </c>
      <c r="H436" s="8" t="s">
        <v>22</v>
      </c>
      <c r="I436" s="4">
        <v>0</v>
      </c>
      <c r="J436" s="25">
        <f t="shared" si="12"/>
        <v>0</v>
      </c>
      <c r="K436" s="40"/>
      <c r="L436" s="25"/>
      <c r="M436" s="26">
        <f>J436+L436</f>
        <v>0</v>
      </c>
    </row>
    <row r="437" spans="4:15" x14ac:dyDescent="0.3">
      <c r="D437" s="21" t="s">
        <v>37</v>
      </c>
      <c r="E437" s="21"/>
      <c r="F437" s="21"/>
      <c r="G437" s="21"/>
      <c r="H437" s="21"/>
      <c r="I437" s="31"/>
      <c r="J437" s="31"/>
      <c r="K437" s="31"/>
      <c r="L437" s="31"/>
      <c r="M437" s="31"/>
    </row>
    <row r="438" spans="4:15" x14ac:dyDescent="0.25">
      <c r="D438" s="16"/>
      <c r="E438" s="1"/>
      <c r="F438" s="1" t="s">
        <v>273</v>
      </c>
      <c r="G438" s="2" t="s">
        <v>6</v>
      </c>
      <c r="H438" s="8" t="s">
        <v>22</v>
      </c>
      <c r="I438" s="4">
        <v>0</v>
      </c>
      <c r="J438" s="25">
        <f t="shared" si="12"/>
        <v>0</v>
      </c>
      <c r="K438" s="40">
        <v>0</v>
      </c>
      <c r="L438" s="25">
        <f t="shared" si="14"/>
        <v>0</v>
      </c>
      <c r="M438" s="26">
        <f t="shared" ref="M438:M448" si="15">J438+L438</f>
        <v>0</v>
      </c>
    </row>
    <row r="439" spans="4:15" x14ac:dyDescent="0.25">
      <c r="D439" s="16"/>
      <c r="E439" s="1"/>
      <c r="F439" s="1" t="s">
        <v>274</v>
      </c>
      <c r="G439" s="2" t="s">
        <v>6</v>
      </c>
      <c r="H439" s="8" t="s">
        <v>22</v>
      </c>
      <c r="I439" s="4">
        <v>0</v>
      </c>
      <c r="J439" s="25">
        <f t="shared" si="12"/>
        <v>0</v>
      </c>
      <c r="K439" s="40"/>
      <c r="L439" s="25"/>
      <c r="M439" s="26">
        <f t="shared" si="15"/>
        <v>0</v>
      </c>
    </row>
    <row r="440" spans="4:15" x14ac:dyDescent="0.25">
      <c r="D440" s="16"/>
      <c r="E440" s="1"/>
      <c r="F440" s="23" t="s">
        <v>275</v>
      </c>
      <c r="G440" s="2" t="s">
        <v>6</v>
      </c>
      <c r="H440" s="8" t="s">
        <v>22</v>
      </c>
      <c r="I440" s="4">
        <v>0</v>
      </c>
      <c r="J440" s="25">
        <f t="shared" si="12"/>
        <v>0</v>
      </c>
      <c r="K440" s="40">
        <v>0</v>
      </c>
      <c r="L440" s="25">
        <f t="shared" si="14"/>
        <v>0</v>
      </c>
      <c r="M440" s="26">
        <f t="shared" si="15"/>
        <v>0</v>
      </c>
    </row>
    <row r="441" spans="4:15" x14ac:dyDescent="0.25">
      <c r="D441" s="16"/>
      <c r="E441" s="1"/>
      <c r="F441" s="1" t="s">
        <v>128</v>
      </c>
      <c r="G441" s="2" t="s">
        <v>6</v>
      </c>
      <c r="H441" s="8" t="s">
        <v>22</v>
      </c>
      <c r="I441" s="4">
        <v>0</v>
      </c>
      <c r="J441" s="25">
        <f t="shared" si="12"/>
        <v>0</v>
      </c>
      <c r="K441" s="40">
        <v>0</v>
      </c>
      <c r="L441" s="25">
        <f t="shared" si="14"/>
        <v>0</v>
      </c>
      <c r="M441" s="26">
        <f t="shared" si="15"/>
        <v>0</v>
      </c>
    </row>
    <row r="442" spans="4:15" x14ac:dyDescent="0.25">
      <c r="D442" s="16"/>
      <c r="E442" s="1"/>
      <c r="F442" s="1" t="s">
        <v>154</v>
      </c>
      <c r="G442" s="2" t="s">
        <v>6</v>
      </c>
      <c r="H442" s="8" t="s">
        <v>22</v>
      </c>
      <c r="I442" s="4">
        <v>0</v>
      </c>
      <c r="J442" s="25">
        <f t="shared" si="12"/>
        <v>0</v>
      </c>
      <c r="K442" s="40">
        <v>0</v>
      </c>
      <c r="L442" s="25">
        <f t="shared" si="14"/>
        <v>0</v>
      </c>
      <c r="M442" s="26">
        <f t="shared" si="15"/>
        <v>0</v>
      </c>
    </row>
    <row r="443" spans="4:15" x14ac:dyDescent="0.25">
      <c r="D443" s="16"/>
      <c r="E443" s="1"/>
      <c r="F443" s="23" t="s">
        <v>276</v>
      </c>
      <c r="G443" s="2" t="s">
        <v>6</v>
      </c>
      <c r="H443" s="8" t="s">
        <v>22</v>
      </c>
      <c r="I443" s="4">
        <v>0</v>
      </c>
      <c r="J443" s="25">
        <f t="shared" si="12"/>
        <v>0</v>
      </c>
      <c r="K443" s="40">
        <v>0</v>
      </c>
      <c r="L443" s="25">
        <f t="shared" si="14"/>
        <v>0</v>
      </c>
      <c r="M443" s="26">
        <f t="shared" si="15"/>
        <v>0</v>
      </c>
    </row>
    <row r="444" spans="4:15" x14ac:dyDescent="0.25">
      <c r="D444" s="16"/>
      <c r="E444" s="1"/>
      <c r="F444" s="1" t="s">
        <v>277</v>
      </c>
      <c r="G444" s="2" t="s">
        <v>6</v>
      </c>
      <c r="H444" s="8" t="s">
        <v>22</v>
      </c>
      <c r="I444" s="4">
        <v>0</v>
      </c>
      <c r="J444" s="25">
        <f t="shared" si="12"/>
        <v>0</v>
      </c>
      <c r="K444" s="40">
        <v>0</v>
      </c>
      <c r="L444" s="25">
        <f t="shared" si="14"/>
        <v>0</v>
      </c>
      <c r="M444" s="26">
        <f t="shared" si="15"/>
        <v>0</v>
      </c>
    </row>
    <row r="445" spans="4:15" x14ac:dyDescent="0.25">
      <c r="D445" s="16"/>
      <c r="E445" s="1"/>
      <c r="F445" s="1" t="s">
        <v>130</v>
      </c>
      <c r="G445" s="2" t="s">
        <v>6</v>
      </c>
      <c r="H445" s="8" t="s">
        <v>33</v>
      </c>
      <c r="I445" s="4">
        <v>0</v>
      </c>
      <c r="J445" s="25">
        <f t="shared" si="12"/>
        <v>0</v>
      </c>
      <c r="K445" s="40">
        <v>0</v>
      </c>
      <c r="L445" s="25">
        <f t="shared" si="14"/>
        <v>0</v>
      </c>
      <c r="M445" s="26">
        <f t="shared" si="15"/>
        <v>0</v>
      </c>
    </row>
    <row r="446" spans="4:15" x14ac:dyDescent="0.25">
      <c r="D446" s="16"/>
      <c r="E446" s="1"/>
      <c r="F446" s="1" t="s">
        <v>137</v>
      </c>
      <c r="G446" s="2" t="s">
        <v>6</v>
      </c>
      <c r="H446" s="8" t="s">
        <v>22</v>
      </c>
      <c r="I446" s="4">
        <v>0</v>
      </c>
      <c r="J446" s="25">
        <f t="shared" si="12"/>
        <v>0</v>
      </c>
      <c r="K446" s="40">
        <v>0</v>
      </c>
      <c r="L446" s="25">
        <f t="shared" si="14"/>
        <v>0</v>
      </c>
      <c r="M446" s="26">
        <f t="shared" si="15"/>
        <v>0</v>
      </c>
    </row>
    <row r="447" spans="4:15" x14ac:dyDescent="0.25">
      <c r="D447" s="16"/>
      <c r="E447" s="1"/>
      <c r="F447" s="1" t="s">
        <v>378</v>
      </c>
      <c r="G447" s="2" t="s">
        <v>6</v>
      </c>
      <c r="H447" s="8" t="s">
        <v>22</v>
      </c>
      <c r="I447" s="4">
        <v>0</v>
      </c>
      <c r="J447" s="25">
        <f t="shared" si="12"/>
        <v>0</v>
      </c>
      <c r="K447" s="40">
        <v>0</v>
      </c>
      <c r="L447" s="25">
        <f t="shared" si="14"/>
        <v>0</v>
      </c>
      <c r="M447" s="26">
        <f t="shared" si="15"/>
        <v>0</v>
      </c>
    </row>
    <row r="448" spans="4:15" x14ac:dyDescent="0.25">
      <c r="D448" s="16"/>
      <c r="E448" s="1"/>
      <c r="F448" s="23" t="s">
        <v>9</v>
      </c>
      <c r="G448" s="2" t="s">
        <v>6</v>
      </c>
      <c r="H448" s="8" t="s">
        <v>22</v>
      </c>
      <c r="I448" s="4">
        <v>0</v>
      </c>
      <c r="J448" s="25">
        <f t="shared" si="12"/>
        <v>0</v>
      </c>
      <c r="K448" s="40"/>
      <c r="L448" s="25"/>
      <c r="M448" s="26">
        <f t="shared" si="15"/>
        <v>0</v>
      </c>
    </row>
    <row r="449" spans="4:13" x14ac:dyDescent="0.3">
      <c r="D449" s="21" t="s">
        <v>256</v>
      </c>
      <c r="E449" s="21"/>
      <c r="F449" s="21"/>
      <c r="G449" s="21"/>
      <c r="H449" s="21"/>
      <c r="I449" s="31"/>
      <c r="J449" s="31"/>
      <c r="K449" s="31"/>
      <c r="L449" s="31"/>
      <c r="M449" s="31"/>
    </row>
    <row r="450" spans="4:13" x14ac:dyDescent="0.25">
      <c r="D450" s="16"/>
      <c r="E450" s="1"/>
      <c r="F450" s="1" t="s">
        <v>257</v>
      </c>
      <c r="G450" s="17" t="s">
        <v>6</v>
      </c>
      <c r="H450" s="2" t="s">
        <v>22</v>
      </c>
      <c r="I450" s="4">
        <v>0</v>
      </c>
      <c r="J450" s="25">
        <f t="shared" si="12"/>
        <v>0</v>
      </c>
      <c r="K450" s="40">
        <v>0</v>
      </c>
      <c r="L450" s="25">
        <f t="shared" si="14"/>
        <v>0</v>
      </c>
      <c r="M450" s="26">
        <f t="shared" si="13"/>
        <v>0</v>
      </c>
    </row>
    <row r="451" spans="4:13" x14ac:dyDescent="0.25">
      <c r="D451" s="16"/>
      <c r="E451" s="1"/>
      <c r="F451" s="1" t="s">
        <v>258</v>
      </c>
      <c r="G451" s="17" t="s">
        <v>6</v>
      </c>
      <c r="H451" s="2" t="s">
        <v>22</v>
      </c>
      <c r="I451" s="4">
        <v>0</v>
      </c>
      <c r="J451" s="25">
        <f t="shared" si="12"/>
        <v>0</v>
      </c>
      <c r="K451" s="40"/>
      <c r="L451" s="25"/>
      <c r="M451" s="26">
        <f t="shared" si="13"/>
        <v>0</v>
      </c>
    </row>
    <row r="452" spans="4:13" x14ac:dyDescent="0.25">
      <c r="D452" s="16"/>
      <c r="E452" s="1"/>
      <c r="F452" s="1" t="s">
        <v>259</v>
      </c>
      <c r="G452" s="17" t="s">
        <v>6</v>
      </c>
      <c r="H452" s="2" t="s">
        <v>35</v>
      </c>
      <c r="I452" s="4">
        <v>0</v>
      </c>
      <c r="J452" s="25">
        <f t="shared" si="12"/>
        <v>0</v>
      </c>
      <c r="K452" s="40">
        <v>0</v>
      </c>
      <c r="L452" s="25">
        <f t="shared" si="14"/>
        <v>0</v>
      </c>
      <c r="M452" s="26">
        <f t="shared" si="13"/>
        <v>0</v>
      </c>
    </row>
    <row r="453" spans="4:13" x14ac:dyDescent="0.25">
      <c r="D453" s="16"/>
      <c r="E453" s="1"/>
      <c r="F453" s="1" t="s">
        <v>262</v>
      </c>
      <c r="G453" s="17" t="s">
        <v>6</v>
      </c>
      <c r="H453" s="2" t="s">
        <v>260</v>
      </c>
      <c r="I453" s="4">
        <v>0</v>
      </c>
      <c r="J453" s="25">
        <f t="shared" si="12"/>
        <v>0</v>
      </c>
      <c r="K453" s="40">
        <v>0</v>
      </c>
      <c r="L453" s="25">
        <f t="shared" si="14"/>
        <v>0</v>
      </c>
      <c r="M453" s="26">
        <f t="shared" si="13"/>
        <v>0</v>
      </c>
    </row>
    <row r="454" spans="4:13" x14ac:dyDescent="0.25">
      <c r="D454" s="16"/>
      <c r="E454" s="1"/>
      <c r="F454" s="23" t="s">
        <v>9</v>
      </c>
      <c r="G454" s="17" t="s">
        <v>6</v>
      </c>
      <c r="H454" s="2" t="s">
        <v>22</v>
      </c>
      <c r="I454" s="4">
        <v>0</v>
      </c>
      <c r="J454" s="25">
        <f t="shared" si="12"/>
        <v>0</v>
      </c>
      <c r="K454" s="40"/>
      <c r="L454" s="25"/>
      <c r="M454" s="26">
        <f t="shared" si="13"/>
        <v>0</v>
      </c>
    </row>
    <row r="455" spans="4:13" x14ac:dyDescent="0.3">
      <c r="D455" s="21" t="s">
        <v>261</v>
      </c>
      <c r="E455" s="21"/>
      <c r="F455" s="21"/>
      <c r="G455" s="21"/>
      <c r="H455" s="21"/>
      <c r="I455" s="31"/>
      <c r="J455" s="31"/>
      <c r="K455" s="31"/>
      <c r="L455" s="31"/>
      <c r="M455" s="31"/>
    </row>
    <row r="456" spans="4:13" x14ac:dyDescent="0.25">
      <c r="D456" s="16"/>
      <c r="E456" s="1"/>
      <c r="F456" s="1" t="s">
        <v>257</v>
      </c>
      <c r="G456" s="17" t="s">
        <v>6</v>
      </c>
      <c r="H456" s="2" t="s">
        <v>22</v>
      </c>
      <c r="I456" s="7">
        <v>0</v>
      </c>
      <c r="J456" s="25">
        <f t="shared" si="12"/>
        <v>0</v>
      </c>
      <c r="K456" s="40">
        <v>0</v>
      </c>
      <c r="L456" s="25">
        <f t="shared" si="14"/>
        <v>0</v>
      </c>
      <c r="M456" s="26">
        <f t="shared" si="13"/>
        <v>0</v>
      </c>
    </row>
    <row r="457" spans="4:13" x14ac:dyDescent="0.25">
      <c r="D457" s="16"/>
      <c r="E457" s="1"/>
      <c r="F457" s="1" t="s">
        <v>258</v>
      </c>
      <c r="G457" s="17" t="s">
        <v>6</v>
      </c>
      <c r="H457" s="2" t="s">
        <v>22</v>
      </c>
      <c r="I457" s="7">
        <v>0</v>
      </c>
      <c r="J457" s="25">
        <f t="shared" si="12"/>
        <v>0</v>
      </c>
      <c r="K457" s="40"/>
      <c r="L457" s="25"/>
      <c r="M457" s="26">
        <f t="shared" si="13"/>
        <v>0</v>
      </c>
    </row>
    <row r="458" spans="4:13" x14ac:dyDescent="0.25">
      <c r="D458" s="16"/>
      <c r="E458" s="1"/>
      <c r="F458" s="1" t="s">
        <v>262</v>
      </c>
      <c r="G458" s="17" t="s">
        <v>6</v>
      </c>
      <c r="H458" s="2" t="s">
        <v>34</v>
      </c>
      <c r="I458" s="7">
        <v>0</v>
      </c>
      <c r="J458" s="25">
        <f t="shared" si="12"/>
        <v>0</v>
      </c>
      <c r="K458" s="40">
        <v>0</v>
      </c>
      <c r="L458" s="25">
        <f t="shared" si="14"/>
        <v>0</v>
      </c>
      <c r="M458" s="26">
        <f t="shared" si="13"/>
        <v>0</v>
      </c>
    </row>
    <row r="459" spans="4:13" x14ac:dyDescent="0.25">
      <c r="D459" s="16"/>
      <c r="E459" s="1"/>
      <c r="F459" s="1" t="s">
        <v>259</v>
      </c>
      <c r="G459" s="17" t="s">
        <v>6</v>
      </c>
      <c r="H459" s="2" t="s">
        <v>36</v>
      </c>
      <c r="I459" s="7">
        <v>0</v>
      </c>
      <c r="J459" s="25">
        <f t="shared" si="12"/>
        <v>0</v>
      </c>
      <c r="K459" s="40">
        <v>0</v>
      </c>
      <c r="L459" s="25">
        <f t="shared" si="14"/>
        <v>0</v>
      </c>
      <c r="M459" s="26">
        <f t="shared" si="13"/>
        <v>0</v>
      </c>
    </row>
    <row r="460" spans="4:13" x14ac:dyDescent="0.25">
      <c r="D460" s="16"/>
      <c r="E460" s="1"/>
      <c r="F460" s="23" t="s">
        <v>9</v>
      </c>
      <c r="G460" s="17" t="s">
        <v>6</v>
      </c>
      <c r="H460" s="2" t="s">
        <v>22</v>
      </c>
      <c r="I460" s="4">
        <v>0</v>
      </c>
      <c r="J460" s="25">
        <f t="shared" si="12"/>
        <v>0</v>
      </c>
      <c r="K460" s="40"/>
      <c r="L460" s="25"/>
      <c r="M460" s="26">
        <f t="shared" si="13"/>
        <v>0</v>
      </c>
    </row>
    <row r="461" spans="4:13" x14ac:dyDescent="0.3">
      <c r="D461" s="21" t="s">
        <v>281</v>
      </c>
      <c r="E461" s="21"/>
      <c r="F461" s="21"/>
      <c r="G461" s="21"/>
      <c r="H461" s="21"/>
      <c r="I461" s="31"/>
      <c r="J461" s="31"/>
      <c r="K461" s="31"/>
      <c r="L461" s="31"/>
      <c r="M461" s="31"/>
    </row>
    <row r="462" spans="4:13" x14ac:dyDescent="0.25">
      <c r="D462" s="16"/>
      <c r="E462" s="5"/>
      <c r="F462" s="42" t="s">
        <v>284</v>
      </c>
      <c r="G462" s="17" t="s">
        <v>5</v>
      </c>
      <c r="H462" s="43">
        <v>510</v>
      </c>
      <c r="I462" s="7">
        <v>0</v>
      </c>
      <c r="J462" s="25">
        <f t="shared" ref="J462:J470" si="16">I462*H462</f>
        <v>0</v>
      </c>
      <c r="K462" s="40">
        <v>0</v>
      </c>
      <c r="L462" s="25">
        <f t="shared" ref="L462:L470" si="17">H462*K462</f>
        <v>0</v>
      </c>
      <c r="M462" s="26">
        <f t="shared" ref="M462:M470" si="18">J462+L462</f>
        <v>0</v>
      </c>
    </row>
    <row r="463" spans="4:13" x14ac:dyDescent="0.25">
      <c r="D463" s="16"/>
      <c r="E463" s="5"/>
      <c r="F463" s="44" t="s">
        <v>285</v>
      </c>
      <c r="G463" s="17" t="s">
        <v>6</v>
      </c>
      <c r="H463" s="45">
        <v>12</v>
      </c>
      <c r="I463" s="7">
        <v>0</v>
      </c>
      <c r="J463" s="25">
        <f t="shared" si="16"/>
        <v>0</v>
      </c>
      <c r="K463" s="40">
        <v>0</v>
      </c>
      <c r="L463" s="25">
        <f t="shared" si="17"/>
        <v>0</v>
      </c>
      <c r="M463" s="26">
        <f t="shared" si="18"/>
        <v>0</v>
      </c>
    </row>
    <row r="464" spans="4:13" x14ac:dyDescent="0.25">
      <c r="D464" s="16"/>
      <c r="E464" s="5"/>
      <c r="F464" s="44" t="s">
        <v>286</v>
      </c>
      <c r="G464" s="17" t="s">
        <v>6</v>
      </c>
      <c r="H464" s="45">
        <v>12</v>
      </c>
      <c r="I464" s="7">
        <v>0</v>
      </c>
      <c r="J464" s="25">
        <f t="shared" si="16"/>
        <v>0</v>
      </c>
      <c r="K464" s="40">
        <v>0</v>
      </c>
      <c r="L464" s="25">
        <f t="shared" si="17"/>
        <v>0</v>
      </c>
      <c r="M464" s="26">
        <f t="shared" si="18"/>
        <v>0</v>
      </c>
    </row>
    <row r="465" spans="4:13" x14ac:dyDescent="0.25">
      <c r="D465" s="16"/>
      <c r="E465" s="5"/>
      <c r="F465" s="42" t="s">
        <v>287</v>
      </c>
      <c r="G465" s="17" t="s">
        <v>6</v>
      </c>
      <c r="H465" s="43">
        <v>48</v>
      </c>
      <c r="I465" s="7">
        <v>0</v>
      </c>
      <c r="J465" s="25">
        <f t="shared" si="16"/>
        <v>0</v>
      </c>
      <c r="K465" s="40">
        <v>0</v>
      </c>
      <c r="L465" s="25">
        <f t="shared" si="17"/>
        <v>0</v>
      </c>
      <c r="M465" s="26">
        <f t="shared" si="18"/>
        <v>0</v>
      </c>
    </row>
    <row r="466" spans="4:13" x14ac:dyDescent="0.25">
      <c r="D466" s="16"/>
      <c r="E466" s="5"/>
      <c r="F466" s="44" t="s">
        <v>288</v>
      </c>
      <c r="G466" s="17" t="s">
        <v>6</v>
      </c>
      <c r="H466" s="45">
        <v>12</v>
      </c>
      <c r="I466" s="7">
        <v>0</v>
      </c>
      <c r="J466" s="25">
        <f t="shared" si="16"/>
        <v>0</v>
      </c>
      <c r="K466" s="40">
        <v>0</v>
      </c>
      <c r="L466" s="25">
        <f t="shared" si="17"/>
        <v>0</v>
      </c>
      <c r="M466" s="26">
        <f t="shared" si="18"/>
        <v>0</v>
      </c>
    </row>
    <row r="467" spans="4:13" x14ac:dyDescent="0.25">
      <c r="D467" s="16"/>
      <c r="E467" s="5"/>
      <c r="F467" s="42" t="s">
        <v>289</v>
      </c>
      <c r="G467" s="17" t="s">
        <v>6</v>
      </c>
      <c r="H467" s="43">
        <v>36</v>
      </c>
      <c r="I467" s="7">
        <v>0</v>
      </c>
      <c r="J467" s="25">
        <f t="shared" si="16"/>
        <v>0</v>
      </c>
      <c r="K467" s="40">
        <v>0</v>
      </c>
      <c r="L467" s="25">
        <f t="shared" si="17"/>
        <v>0</v>
      </c>
      <c r="M467" s="26">
        <f t="shared" si="18"/>
        <v>0</v>
      </c>
    </row>
    <row r="468" spans="4:13" x14ac:dyDescent="0.25">
      <c r="D468" s="16"/>
      <c r="E468" s="5"/>
      <c r="F468" s="44" t="s">
        <v>290</v>
      </c>
      <c r="G468" s="17" t="s">
        <v>6</v>
      </c>
      <c r="H468" s="45">
        <v>36</v>
      </c>
      <c r="I468" s="7">
        <v>0</v>
      </c>
      <c r="J468" s="25">
        <f t="shared" si="16"/>
        <v>0</v>
      </c>
      <c r="K468" s="40">
        <v>0</v>
      </c>
      <c r="L468" s="25">
        <f t="shared" si="17"/>
        <v>0</v>
      </c>
      <c r="M468" s="26">
        <f t="shared" si="18"/>
        <v>0</v>
      </c>
    </row>
    <row r="469" spans="4:13" x14ac:dyDescent="0.25">
      <c r="D469" s="16"/>
      <c r="E469" s="5"/>
      <c r="F469" s="44" t="s">
        <v>291</v>
      </c>
      <c r="G469" s="17" t="s">
        <v>6</v>
      </c>
      <c r="H469" s="45">
        <v>12</v>
      </c>
      <c r="I469" s="7">
        <v>0</v>
      </c>
      <c r="J469" s="25">
        <f t="shared" si="16"/>
        <v>0</v>
      </c>
      <c r="K469" s="40">
        <v>0</v>
      </c>
      <c r="L469" s="25">
        <f t="shared" si="17"/>
        <v>0</v>
      </c>
      <c r="M469" s="26">
        <f t="shared" si="18"/>
        <v>0</v>
      </c>
    </row>
    <row r="470" spans="4:13" x14ac:dyDescent="0.25">
      <c r="D470" s="16"/>
      <c r="E470" s="5"/>
      <c r="F470" s="46" t="s">
        <v>292</v>
      </c>
      <c r="G470" s="17" t="s">
        <v>6</v>
      </c>
      <c r="H470" s="45">
        <v>12</v>
      </c>
      <c r="I470" s="7">
        <v>0</v>
      </c>
      <c r="J470" s="25">
        <f t="shared" si="16"/>
        <v>0</v>
      </c>
      <c r="K470" s="40">
        <v>0</v>
      </c>
      <c r="L470" s="25">
        <f t="shared" si="17"/>
        <v>0</v>
      </c>
      <c r="M470" s="26">
        <f t="shared" si="18"/>
        <v>0</v>
      </c>
    </row>
    <row r="471" spans="4:13" x14ac:dyDescent="0.25">
      <c r="D471" s="16"/>
      <c r="E471" s="5"/>
      <c r="F471" s="42" t="s">
        <v>293</v>
      </c>
      <c r="G471" s="17" t="s">
        <v>6</v>
      </c>
      <c r="H471" s="43">
        <v>250</v>
      </c>
      <c r="I471" s="7">
        <v>0</v>
      </c>
      <c r="J471" s="25">
        <f t="shared" ref="J471:J504" si="19">I471*H471</f>
        <v>0</v>
      </c>
      <c r="K471" s="40">
        <v>0</v>
      </c>
      <c r="L471" s="25">
        <f t="shared" ref="L471:L513" si="20">H471*K471</f>
        <v>0</v>
      </c>
      <c r="M471" s="26">
        <f t="shared" ref="M471:M513" si="21">J471+L471</f>
        <v>0</v>
      </c>
    </row>
    <row r="472" spans="4:13" x14ac:dyDescent="0.25">
      <c r="D472" s="16"/>
      <c r="E472" s="5"/>
      <c r="F472" s="44" t="s">
        <v>294</v>
      </c>
      <c r="G472" s="17" t="s">
        <v>6</v>
      </c>
      <c r="H472" s="45">
        <v>240</v>
      </c>
      <c r="I472" s="7">
        <v>0</v>
      </c>
      <c r="J472" s="25">
        <f t="shared" si="19"/>
        <v>0</v>
      </c>
      <c r="K472" s="40">
        <v>0</v>
      </c>
      <c r="L472" s="25">
        <f t="shared" si="20"/>
        <v>0</v>
      </c>
      <c r="M472" s="26">
        <f t="shared" si="21"/>
        <v>0</v>
      </c>
    </row>
    <row r="473" spans="4:13" x14ac:dyDescent="0.25">
      <c r="D473" s="16"/>
      <c r="E473" s="5"/>
      <c r="F473" s="44" t="s">
        <v>279</v>
      </c>
      <c r="G473" s="17" t="s">
        <v>6</v>
      </c>
      <c r="H473" s="45">
        <v>13</v>
      </c>
      <c r="I473" s="7">
        <v>0</v>
      </c>
      <c r="J473" s="25">
        <f t="shared" si="19"/>
        <v>0</v>
      </c>
      <c r="K473" s="40">
        <v>0</v>
      </c>
      <c r="L473" s="25">
        <f t="shared" si="20"/>
        <v>0</v>
      </c>
      <c r="M473" s="26">
        <f t="shared" si="21"/>
        <v>0</v>
      </c>
    </row>
    <row r="474" spans="4:13" x14ac:dyDescent="0.25">
      <c r="D474" s="16"/>
      <c r="E474" s="5"/>
      <c r="F474" s="44" t="s">
        <v>25</v>
      </c>
      <c r="G474" s="17" t="s">
        <v>5</v>
      </c>
      <c r="H474" s="45">
        <v>32</v>
      </c>
      <c r="I474" s="7">
        <v>0</v>
      </c>
      <c r="J474" s="25">
        <f t="shared" si="19"/>
        <v>0</v>
      </c>
      <c r="K474" s="40">
        <v>0</v>
      </c>
      <c r="L474" s="25">
        <f t="shared" si="20"/>
        <v>0</v>
      </c>
      <c r="M474" s="26">
        <f t="shared" si="21"/>
        <v>0</v>
      </c>
    </row>
    <row r="475" spans="4:13" x14ac:dyDescent="0.25">
      <c r="D475" s="16"/>
      <c r="E475" s="5"/>
      <c r="F475" s="44" t="s">
        <v>11</v>
      </c>
      <c r="G475" s="17" t="s">
        <v>6</v>
      </c>
      <c r="H475" s="45">
        <v>12</v>
      </c>
      <c r="I475" s="7">
        <v>0</v>
      </c>
      <c r="J475" s="25">
        <f t="shared" si="19"/>
        <v>0</v>
      </c>
      <c r="K475" s="40">
        <v>0</v>
      </c>
      <c r="L475" s="25">
        <f t="shared" si="20"/>
        <v>0</v>
      </c>
      <c r="M475" s="26">
        <f t="shared" si="21"/>
        <v>0</v>
      </c>
    </row>
    <row r="476" spans="4:13" x14ac:dyDescent="0.25">
      <c r="D476" s="16"/>
      <c r="E476" s="5"/>
      <c r="F476" s="44" t="s">
        <v>26</v>
      </c>
      <c r="G476" s="17" t="s">
        <v>6</v>
      </c>
      <c r="H476" s="45">
        <v>13</v>
      </c>
      <c r="I476" s="7">
        <v>0</v>
      </c>
      <c r="J476" s="25">
        <f t="shared" si="19"/>
        <v>0</v>
      </c>
      <c r="K476" s="40">
        <v>0</v>
      </c>
      <c r="L476" s="25">
        <f t="shared" si="20"/>
        <v>0</v>
      </c>
      <c r="M476" s="26">
        <f t="shared" si="21"/>
        <v>0</v>
      </c>
    </row>
    <row r="477" spans="4:13" x14ac:dyDescent="0.25">
      <c r="D477" s="16"/>
      <c r="E477" s="5"/>
      <c r="F477" s="44" t="s">
        <v>278</v>
      </c>
      <c r="G477" s="17" t="s">
        <v>5</v>
      </c>
      <c r="H477" s="45">
        <v>300</v>
      </c>
      <c r="I477" s="7">
        <v>0</v>
      </c>
      <c r="J477" s="25">
        <f t="shared" si="19"/>
        <v>0</v>
      </c>
      <c r="K477" s="40">
        <v>0</v>
      </c>
      <c r="L477" s="25">
        <f t="shared" si="20"/>
        <v>0</v>
      </c>
      <c r="M477" s="26">
        <f t="shared" si="21"/>
        <v>0</v>
      </c>
    </row>
    <row r="478" spans="4:13" x14ac:dyDescent="0.25">
      <c r="D478" s="16"/>
      <c r="E478" s="5"/>
      <c r="F478" s="44" t="s">
        <v>304</v>
      </c>
      <c r="G478" s="17" t="s">
        <v>6</v>
      </c>
      <c r="H478" s="45">
        <v>250</v>
      </c>
      <c r="I478" s="7">
        <v>0</v>
      </c>
      <c r="J478" s="25">
        <f t="shared" si="19"/>
        <v>0</v>
      </c>
      <c r="K478" s="40">
        <v>0</v>
      </c>
      <c r="L478" s="25">
        <f t="shared" si="20"/>
        <v>0</v>
      </c>
      <c r="M478" s="26">
        <f t="shared" si="21"/>
        <v>0</v>
      </c>
    </row>
    <row r="479" spans="4:13" x14ac:dyDescent="0.25">
      <c r="D479" s="16"/>
      <c r="E479" s="5"/>
      <c r="F479" s="44" t="s">
        <v>282</v>
      </c>
      <c r="G479" s="17" t="s">
        <v>6</v>
      </c>
      <c r="H479" s="45">
        <v>15</v>
      </c>
      <c r="I479" s="7">
        <v>0</v>
      </c>
      <c r="J479" s="25">
        <f t="shared" si="19"/>
        <v>0</v>
      </c>
      <c r="K479" s="40">
        <v>0</v>
      </c>
      <c r="L479" s="25">
        <f t="shared" si="20"/>
        <v>0</v>
      </c>
      <c r="M479" s="26">
        <f t="shared" si="21"/>
        <v>0</v>
      </c>
    </row>
    <row r="480" spans="4:13" x14ac:dyDescent="0.25">
      <c r="D480" s="16"/>
      <c r="E480" s="5"/>
      <c r="F480" s="44" t="s">
        <v>27</v>
      </c>
      <c r="G480" s="17" t="s">
        <v>6</v>
      </c>
      <c r="H480" s="45">
        <v>24</v>
      </c>
      <c r="I480" s="7">
        <v>0</v>
      </c>
      <c r="J480" s="25">
        <f t="shared" si="19"/>
        <v>0</v>
      </c>
      <c r="K480" s="40">
        <v>0</v>
      </c>
      <c r="L480" s="25">
        <f t="shared" si="20"/>
        <v>0</v>
      </c>
      <c r="M480" s="26">
        <f t="shared" si="21"/>
        <v>0</v>
      </c>
    </row>
    <row r="481" spans="4:15" x14ac:dyDescent="0.25">
      <c r="D481" s="16"/>
      <c r="E481" s="5"/>
      <c r="F481" s="44" t="s">
        <v>28</v>
      </c>
      <c r="G481" s="17" t="s">
        <v>6</v>
      </c>
      <c r="H481" s="45">
        <v>30</v>
      </c>
      <c r="I481" s="7">
        <v>0</v>
      </c>
      <c r="J481" s="25">
        <f t="shared" si="19"/>
        <v>0</v>
      </c>
      <c r="K481" s="40">
        <v>0</v>
      </c>
      <c r="L481" s="25">
        <f t="shared" si="20"/>
        <v>0</v>
      </c>
      <c r="M481" s="26">
        <f t="shared" si="21"/>
        <v>0</v>
      </c>
    </row>
    <row r="482" spans="4:15" x14ac:dyDescent="0.25">
      <c r="D482" s="16"/>
      <c r="E482" s="5"/>
      <c r="F482" s="44" t="s">
        <v>280</v>
      </c>
      <c r="G482" s="17" t="s">
        <v>6</v>
      </c>
      <c r="H482" s="45">
        <v>13</v>
      </c>
      <c r="I482" s="4">
        <v>0</v>
      </c>
      <c r="J482" s="25">
        <f t="shared" si="19"/>
        <v>0</v>
      </c>
      <c r="K482" s="40">
        <v>0</v>
      </c>
      <c r="L482" s="25">
        <f t="shared" si="20"/>
        <v>0</v>
      </c>
      <c r="M482" s="26">
        <f t="shared" si="21"/>
        <v>0</v>
      </c>
    </row>
    <row r="483" spans="4:15" x14ac:dyDescent="0.25">
      <c r="D483" s="16"/>
      <c r="E483" s="5"/>
      <c r="F483" s="43" t="s">
        <v>38</v>
      </c>
      <c r="G483" s="17" t="s">
        <v>6</v>
      </c>
      <c r="H483" s="45">
        <v>13</v>
      </c>
      <c r="I483" s="7">
        <v>0</v>
      </c>
      <c r="J483" s="25">
        <f t="shared" si="19"/>
        <v>0</v>
      </c>
      <c r="K483" s="40">
        <v>0</v>
      </c>
      <c r="L483" s="25">
        <f t="shared" si="20"/>
        <v>0</v>
      </c>
      <c r="M483" s="26">
        <f t="shared" si="21"/>
        <v>0</v>
      </c>
    </row>
    <row r="484" spans="4:15" x14ac:dyDescent="0.25">
      <c r="D484" s="16"/>
      <c r="E484" s="5"/>
      <c r="F484" s="43" t="s">
        <v>29</v>
      </c>
      <c r="G484" s="17" t="s">
        <v>5</v>
      </c>
      <c r="H484" s="45">
        <v>200</v>
      </c>
      <c r="I484" s="7">
        <v>0</v>
      </c>
      <c r="J484" s="25">
        <f t="shared" si="19"/>
        <v>0</v>
      </c>
      <c r="K484" s="40">
        <v>0</v>
      </c>
      <c r="L484" s="25">
        <f t="shared" si="20"/>
        <v>0</v>
      </c>
      <c r="M484" s="26">
        <f t="shared" si="21"/>
        <v>0</v>
      </c>
    </row>
    <row r="485" spans="4:15" ht="26.4" x14ac:dyDescent="0.25">
      <c r="D485" s="16"/>
      <c r="E485" s="5"/>
      <c r="F485" s="70" t="s">
        <v>30</v>
      </c>
      <c r="G485" s="17" t="s">
        <v>24</v>
      </c>
      <c r="H485" s="45">
        <v>1</v>
      </c>
      <c r="I485" s="7">
        <v>0</v>
      </c>
      <c r="J485" s="25">
        <f t="shared" si="19"/>
        <v>0</v>
      </c>
      <c r="K485" s="40">
        <v>0</v>
      </c>
      <c r="L485" s="25">
        <f t="shared" si="20"/>
        <v>0</v>
      </c>
      <c r="M485" s="26">
        <f t="shared" si="21"/>
        <v>0</v>
      </c>
    </row>
    <row r="486" spans="4:15" x14ac:dyDescent="0.25">
      <c r="D486" s="16"/>
      <c r="E486" s="5"/>
      <c r="F486" s="43" t="s">
        <v>31</v>
      </c>
      <c r="G486" s="17" t="s">
        <v>24</v>
      </c>
      <c r="H486" s="45">
        <v>1</v>
      </c>
      <c r="I486" s="7">
        <v>0</v>
      </c>
      <c r="J486" s="25">
        <f t="shared" si="19"/>
        <v>0</v>
      </c>
      <c r="K486" s="40">
        <v>0</v>
      </c>
      <c r="L486" s="25">
        <f t="shared" si="20"/>
        <v>0</v>
      </c>
      <c r="M486" s="26">
        <f t="shared" si="21"/>
        <v>0</v>
      </c>
    </row>
    <row r="487" spans="4:15" x14ac:dyDescent="0.25">
      <c r="D487" s="16"/>
      <c r="E487" s="5"/>
      <c r="F487" s="45" t="s">
        <v>32</v>
      </c>
      <c r="G487" s="17" t="s">
        <v>24</v>
      </c>
      <c r="H487" s="45">
        <v>1</v>
      </c>
      <c r="I487" s="7">
        <v>0</v>
      </c>
      <c r="J487" s="25">
        <f t="shared" si="19"/>
        <v>0</v>
      </c>
      <c r="K487" s="40">
        <v>0</v>
      </c>
      <c r="L487" s="25">
        <f t="shared" si="20"/>
        <v>0</v>
      </c>
      <c r="M487" s="26">
        <f t="shared" si="21"/>
        <v>0</v>
      </c>
      <c r="O487" s="34"/>
    </row>
    <row r="488" spans="4:15" x14ac:dyDescent="0.25">
      <c r="D488" s="16"/>
      <c r="E488" s="5"/>
      <c r="F488" s="23" t="s">
        <v>9</v>
      </c>
      <c r="G488" s="17" t="s">
        <v>24</v>
      </c>
      <c r="H488" s="6" t="s">
        <v>22</v>
      </c>
      <c r="I488" s="7">
        <v>0</v>
      </c>
      <c r="J488" s="25">
        <f t="shared" si="19"/>
        <v>0</v>
      </c>
      <c r="K488" s="40">
        <v>0</v>
      </c>
      <c r="L488" s="25">
        <f t="shared" si="20"/>
        <v>0</v>
      </c>
      <c r="M488" s="26">
        <f t="shared" si="21"/>
        <v>0</v>
      </c>
    </row>
    <row r="489" spans="4:15" x14ac:dyDescent="0.3">
      <c r="D489" s="21" t="s">
        <v>283</v>
      </c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4:15" x14ac:dyDescent="0.25">
      <c r="D490" s="16"/>
      <c r="E490" s="5"/>
      <c r="F490" s="23" t="s">
        <v>295</v>
      </c>
      <c r="G490" s="17" t="s">
        <v>6</v>
      </c>
      <c r="H490" s="30">
        <v>99</v>
      </c>
      <c r="I490" s="7">
        <v>0</v>
      </c>
      <c r="J490" s="25">
        <f t="shared" si="19"/>
        <v>0</v>
      </c>
      <c r="K490" s="40">
        <v>0</v>
      </c>
      <c r="L490" s="25">
        <f t="shared" si="20"/>
        <v>0</v>
      </c>
      <c r="M490" s="26">
        <f t="shared" si="21"/>
        <v>0</v>
      </c>
    </row>
    <row r="491" spans="4:15" x14ac:dyDescent="0.25">
      <c r="D491" s="16"/>
      <c r="E491" s="5"/>
      <c r="F491" s="23" t="s">
        <v>308</v>
      </c>
      <c r="G491" s="17" t="s">
        <v>6</v>
      </c>
      <c r="H491" s="30">
        <v>99</v>
      </c>
      <c r="I491" s="7">
        <v>0</v>
      </c>
      <c r="J491" s="25">
        <f t="shared" si="19"/>
        <v>0</v>
      </c>
      <c r="K491" s="40">
        <v>0</v>
      </c>
      <c r="L491" s="25">
        <f t="shared" si="20"/>
        <v>0</v>
      </c>
      <c r="M491" s="26">
        <f t="shared" si="21"/>
        <v>0</v>
      </c>
    </row>
    <row r="492" spans="4:15" x14ac:dyDescent="0.25">
      <c r="D492" s="16"/>
      <c r="E492" s="5"/>
      <c r="F492" s="23" t="s">
        <v>349</v>
      </c>
      <c r="G492" s="17" t="s">
        <v>6</v>
      </c>
      <c r="H492" s="30">
        <v>2</v>
      </c>
      <c r="I492" s="7">
        <v>0</v>
      </c>
      <c r="J492" s="25">
        <f t="shared" si="19"/>
        <v>0</v>
      </c>
      <c r="K492" s="40">
        <v>0</v>
      </c>
      <c r="L492" s="25">
        <f t="shared" si="20"/>
        <v>0</v>
      </c>
      <c r="M492" s="26">
        <f t="shared" si="21"/>
        <v>0</v>
      </c>
    </row>
    <row r="493" spans="4:15" x14ac:dyDescent="0.25">
      <c r="D493" s="16"/>
      <c r="E493" s="5"/>
      <c r="F493" s="30" t="s">
        <v>296</v>
      </c>
      <c r="G493" s="17" t="s">
        <v>6</v>
      </c>
      <c r="H493" s="30">
        <v>120</v>
      </c>
      <c r="I493" s="7">
        <v>0</v>
      </c>
      <c r="J493" s="25">
        <f t="shared" si="19"/>
        <v>0</v>
      </c>
      <c r="K493" s="40">
        <v>0</v>
      </c>
      <c r="L493" s="25">
        <f t="shared" si="20"/>
        <v>0</v>
      </c>
      <c r="M493" s="26">
        <f t="shared" si="21"/>
        <v>0</v>
      </c>
    </row>
    <row r="494" spans="4:15" x14ac:dyDescent="0.25">
      <c r="D494" s="16"/>
      <c r="E494" s="5"/>
      <c r="F494" s="30" t="s">
        <v>305</v>
      </c>
      <c r="G494" s="17" t="s">
        <v>6</v>
      </c>
      <c r="H494" s="30">
        <v>8</v>
      </c>
      <c r="I494" s="7">
        <v>0</v>
      </c>
      <c r="J494" s="25">
        <f t="shared" si="19"/>
        <v>0</v>
      </c>
      <c r="K494" s="40">
        <v>0</v>
      </c>
      <c r="L494" s="25">
        <f t="shared" si="20"/>
        <v>0</v>
      </c>
      <c r="M494" s="26">
        <f t="shared" si="21"/>
        <v>0</v>
      </c>
    </row>
    <row r="495" spans="4:15" x14ac:dyDescent="0.25">
      <c r="D495" s="16"/>
      <c r="E495" s="5"/>
      <c r="F495" s="30" t="s">
        <v>297</v>
      </c>
      <c r="G495" s="17" t="s">
        <v>6</v>
      </c>
      <c r="H495" s="30">
        <v>2</v>
      </c>
      <c r="I495" s="7">
        <v>0</v>
      </c>
      <c r="J495" s="25">
        <f t="shared" si="19"/>
        <v>0</v>
      </c>
      <c r="K495" s="40">
        <v>0</v>
      </c>
      <c r="L495" s="25">
        <f t="shared" si="20"/>
        <v>0</v>
      </c>
      <c r="M495" s="26">
        <f t="shared" si="21"/>
        <v>0</v>
      </c>
    </row>
    <row r="496" spans="4:15" x14ac:dyDescent="0.25">
      <c r="D496" s="16"/>
      <c r="E496" s="5"/>
      <c r="F496" s="30" t="s">
        <v>298</v>
      </c>
      <c r="G496" s="17" t="s">
        <v>5</v>
      </c>
      <c r="H496" s="30">
        <v>120</v>
      </c>
      <c r="I496" s="7">
        <v>0</v>
      </c>
      <c r="J496" s="25">
        <f t="shared" si="19"/>
        <v>0</v>
      </c>
      <c r="K496" s="40">
        <v>0</v>
      </c>
      <c r="L496" s="25">
        <f t="shared" si="20"/>
        <v>0</v>
      </c>
      <c r="M496" s="26">
        <f t="shared" si="21"/>
        <v>0</v>
      </c>
      <c r="O496" s="34"/>
    </row>
    <row r="497" spans="4:15" x14ac:dyDescent="0.25">
      <c r="D497" s="16"/>
      <c r="E497" s="5"/>
      <c r="F497" s="30" t="s">
        <v>306</v>
      </c>
      <c r="G497" s="17" t="s">
        <v>5</v>
      </c>
      <c r="H497" s="30">
        <v>10</v>
      </c>
      <c r="I497" s="7">
        <v>0</v>
      </c>
      <c r="J497" s="25">
        <f t="shared" si="19"/>
        <v>0</v>
      </c>
      <c r="K497" s="40">
        <v>0</v>
      </c>
      <c r="L497" s="25">
        <f t="shared" si="20"/>
        <v>0</v>
      </c>
      <c r="M497" s="26">
        <f t="shared" si="21"/>
        <v>0</v>
      </c>
    </row>
    <row r="498" spans="4:15" x14ac:dyDescent="0.25">
      <c r="D498" s="16"/>
      <c r="E498" s="5"/>
      <c r="F498" s="30" t="s">
        <v>299</v>
      </c>
      <c r="G498" s="17" t="s">
        <v>6</v>
      </c>
      <c r="H498" s="30">
        <v>120</v>
      </c>
      <c r="I498" s="7">
        <v>0</v>
      </c>
      <c r="J498" s="25">
        <f t="shared" si="19"/>
        <v>0</v>
      </c>
      <c r="K498" s="40">
        <v>0</v>
      </c>
      <c r="L498" s="25">
        <f t="shared" si="20"/>
        <v>0</v>
      </c>
      <c r="M498" s="26">
        <f t="shared" si="21"/>
        <v>0</v>
      </c>
    </row>
    <row r="499" spans="4:15" x14ac:dyDescent="0.25">
      <c r="D499" s="16"/>
      <c r="E499" s="5"/>
      <c r="F499" s="30" t="s">
        <v>300</v>
      </c>
      <c r="G499" s="17" t="s">
        <v>6</v>
      </c>
      <c r="H499" s="30">
        <v>99</v>
      </c>
      <c r="I499" s="7">
        <v>0</v>
      </c>
      <c r="J499" s="25">
        <f t="shared" si="19"/>
        <v>0</v>
      </c>
      <c r="K499" s="40">
        <v>0</v>
      </c>
      <c r="L499" s="25">
        <f t="shared" si="20"/>
        <v>0</v>
      </c>
      <c r="M499" s="26">
        <f t="shared" si="21"/>
        <v>0</v>
      </c>
    </row>
    <row r="500" spans="4:15" x14ac:dyDescent="0.25">
      <c r="D500" s="16"/>
      <c r="E500" s="5"/>
      <c r="F500" s="30" t="s">
        <v>301</v>
      </c>
      <c r="G500" s="17" t="s">
        <v>6</v>
      </c>
      <c r="H500" s="30">
        <f>650*1.2</f>
        <v>780</v>
      </c>
      <c r="I500" s="7">
        <v>0</v>
      </c>
      <c r="J500" s="25">
        <f t="shared" si="19"/>
        <v>0</v>
      </c>
      <c r="K500" s="38">
        <v>0</v>
      </c>
      <c r="L500" s="25">
        <f t="shared" si="20"/>
        <v>0</v>
      </c>
      <c r="M500" s="26">
        <f t="shared" si="21"/>
        <v>0</v>
      </c>
      <c r="O500" s="34"/>
    </row>
    <row r="501" spans="4:15" x14ac:dyDescent="0.25">
      <c r="D501" s="16"/>
      <c r="E501" s="5"/>
      <c r="F501" s="30" t="s">
        <v>302</v>
      </c>
      <c r="G501" s="17" t="s">
        <v>6</v>
      </c>
      <c r="H501" s="30">
        <v>200</v>
      </c>
      <c r="I501" s="7">
        <v>0</v>
      </c>
      <c r="J501" s="25">
        <f t="shared" si="19"/>
        <v>0</v>
      </c>
      <c r="K501" s="40">
        <v>0</v>
      </c>
      <c r="L501" s="25">
        <f t="shared" si="20"/>
        <v>0</v>
      </c>
      <c r="M501" s="26">
        <f t="shared" si="21"/>
        <v>0</v>
      </c>
    </row>
    <row r="502" spans="4:15" x14ac:dyDescent="0.25">
      <c r="D502" s="16"/>
      <c r="E502" s="5"/>
      <c r="F502" s="30" t="s">
        <v>303</v>
      </c>
      <c r="G502" s="17" t="s">
        <v>5</v>
      </c>
      <c r="H502" s="30">
        <f>1.3*(150+10+10+30)</f>
        <v>260</v>
      </c>
      <c r="I502" s="7">
        <v>0</v>
      </c>
      <c r="J502" s="25">
        <f t="shared" si="19"/>
        <v>0</v>
      </c>
      <c r="K502" s="38">
        <v>0</v>
      </c>
      <c r="L502" s="25">
        <f t="shared" si="20"/>
        <v>0</v>
      </c>
      <c r="M502" s="26">
        <f t="shared" si="21"/>
        <v>0</v>
      </c>
    </row>
    <row r="503" spans="4:15" x14ac:dyDescent="0.25">
      <c r="D503" s="16"/>
      <c r="E503" s="5"/>
      <c r="F503" s="30" t="s">
        <v>307</v>
      </c>
      <c r="G503" s="17" t="s">
        <v>10</v>
      </c>
      <c r="H503" s="30">
        <v>1</v>
      </c>
      <c r="I503" s="7"/>
      <c r="J503" s="25"/>
      <c r="K503" s="38">
        <v>0</v>
      </c>
      <c r="L503" s="25">
        <f t="shared" si="20"/>
        <v>0</v>
      </c>
      <c r="M503" s="26">
        <f t="shared" si="21"/>
        <v>0</v>
      </c>
    </row>
    <row r="504" spans="4:15" x14ac:dyDescent="0.25">
      <c r="D504" s="16"/>
      <c r="E504" s="5"/>
      <c r="F504" s="23" t="s">
        <v>9</v>
      </c>
      <c r="G504" s="17" t="s">
        <v>10</v>
      </c>
      <c r="H504" s="6" t="s">
        <v>22</v>
      </c>
      <c r="I504" s="7">
        <v>0</v>
      </c>
      <c r="J504" s="25">
        <f t="shared" si="19"/>
        <v>0</v>
      </c>
      <c r="K504" s="40"/>
      <c r="L504" s="25"/>
      <c r="M504" s="26">
        <f t="shared" si="21"/>
        <v>0</v>
      </c>
    </row>
    <row r="505" spans="4:15" x14ac:dyDescent="0.3">
      <c r="D505" s="21" t="s">
        <v>39</v>
      </c>
      <c r="E505" s="21"/>
      <c r="F505" s="21"/>
      <c r="G505" s="21"/>
      <c r="H505" s="21"/>
      <c r="I505" s="31"/>
      <c r="J505" s="31"/>
      <c r="K505" s="31"/>
      <c r="L505" s="31"/>
      <c r="M505" s="31"/>
    </row>
    <row r="506" spans="4:15" x14ac:dyDescent="0.25">
      <c r="D506" s="16"/>
      <c r="E506" s="1"/>
      <c r="F506" s="23" t="s">
        <v>40</v>
      </c>
      <c r="G506" s="17" t="s">
        <v>5</v>
      </c>
      <c r="H506" s="6" t="s">
        <v>346</v>
      </c>
      <c r="I506" s="4"/>
      <c r="J506" s="25"/>
      <c r="K506" s="40">
        <v>0</v>
      </c>
      <c r="L506" s="25">
        <f t="shared" si="20"/>
        <v>0</v>
      </c>
      <c r="M506" s="26">
        <f t="shared" si="21"/>
        <v>0</v>
      </c>
    </row>
    <row r="507" spans="4:15" x14ac:dyDescent="0.25">
      <c r="D507" s="16"/>
      <c r="E507" s="1"/>
      <c r="F507" s="23" t="s">
        <v>41</v>
      </c>
      <c r="G507" s="17" t="s">
        <v>5</v>
      </c>
      <c r="H507" s="6" t="s">
        <v>347</v>
      </c>
      <c r="I507" s="4"/>
      <c r="J507" s="25"/>
      <c r="K507" s="40">
        <v>0</v>
      </c>
      <c r="L507" s="25">
        <f t="shared" si="20"/>
        <v>0</v>
      </c>
      <c r="M507" s="26">
        <f t="shared" si="21"/>
        <v>0</v>
      </c>
    </row>
    <row r="508" spans="4:15" x14ac:dyDescent="0.25">
      <c r="D508" s="16"/>
      <c r="E508" s="1"/>
      <c r="F508" s="23" t="s">
        <v>42</v>
      </c>
      <c r="G508" s="17" t="s">
        <v>24</v>
      </c>
      <c r="H508" s="6" t="s">
        <v>22</v>
      </c>
      <c r="I508" s="4"/>
      <c r="J508" s="25"/>
      <c r="K508" s="40">
        <v>0</v>
      </c>
      <c r="L508" s="25">
        <f t="shared" si="20"/>
        <v>0</v>
      </c>
      <c r="M508" s="26">
        <f t="shared" si="21"/>
        <v>0</v>
      </c>
    </row>
    <row r="509" spans="4:15" x14ac:dyDescent="0.25">
      <c r="D509" s="16"/>
      <c r="E509" s="1"/>
      <c r="F509" s="23" t="s">
        <v>43</v>
      </c>
      <c r="G509" s="17" t="s">
        <v>24</v>
      </c>
      <c r="H509" s="6" t="s">
        <v>22</v>
      </c>
      <c r="I509" s="4"/>
      <c r="J509" s="25"/>
      <c r="K509" s="40">
        <v>0</v>
      </c>
      <c r="L509" s="25">
        <f t="shared" si="20"/>
        <v>0</v>
      </c>
      <c r="M509" s="26">
        <f>J509+L509</f>
        <v>0</v>
      </c>
    </row>
    <row r="510" spans="4:15" x14ac:dyDescent="0.3">
      <c r="D510" s="21" t="s">
        <v>17</v>
      </c>
      <c r="E510" s="21"/>
      <c r="F510" s="21"/>
      <c r="G510" s="21"/>
      <c r="H510" s="21"/>
      <c r="I510" s="31"/>
      <c r="J510" s="31"/>
      <c r="K510" s="31"/>
      <c r="L510" s="31"/>
      <c r="M510" s="31"/>
    </row>
    <row r="511" spans="4:15" x14ac:dyDescent="0.3">
      <c r="D511" s="47"/>
      <c r="E511" s="48"/>
      <c r="F511" s="23" t="s">
        <v>18</v>
      </c>
      <c r="G511" s="17" t="s">
        <v>10</v>
      </c>
      <c r="H511" s="16">
        <v>1</v>
      </c>
      <c r="I511" s="49"/>
      <c r="J511" s="25"/>
      <c r="K511" s="50">
        <v>0</v>
      </c>
      <c r="L511" s="25">
        <f t="shared" si="20"/>
        <v>0</v>
      </c>
      <c r="M511" s="26">
        <f t="shared" si="21"/>
        <v>0</v>
      </c>
    </row>
    <row r="512" spans="4:15" x14ac:dyDescent="0.3">
      <c r="D512" s="47"/>
      <c r="E512" s="48"/>
      <c r="F512" s="23" t="s">
        <v>19</v>
      </c>
      <c r="G512" s="17" t="s">
        <v>10</v>
      </c>
      <c r="H512" s="16">
        <v>1</v>
      </c>
      <c r="I512" s="49"/>
      <c r="J512" s="25"/>
      <c r="K512" s="50">
        <v>0</v>
      </c>
      <c r="L512" s="25">
        <f t="shared" si="20"/>
        <v>0</v>
      </c>
      <c r="M512" s="26">
        <f>J512+L512</f>
        <v>0</v>
      </c>
    </row>
    <row r="513" spans="4:13" x14ac:dyDescent="0.3">
      <c r="D513" s="47"/>
      <c r="E513" s="48"/>
      <c r="F513" s="23" t="s">
        <v>20</v>
      </c>
      <c r="G513" s="17" t="s">
        <v>10</v>
      </c>
      <c r="H513" s="16">
        <v>1</v>
      </c>
      <c r="I513" s="49"/>
      <c r="J513" s="25"/>
      <c r="K513" s="50">
        <v>0</v>
      </c>
      <c r="L513" s="25">
        <f t="shared" si="20"/>
        <v>0</v>
      </c>
      <c r="M513" s="26">
        <f t="shared" si="21"/>
        <v>0</v>
      </c>
    </row>
    <row r="514" spans="4:13" x14ac:dyDescent="0.3">
      <c r="D514" s="72" t="s">
        <v>350</v>
      </c>
      <c r="E514" s="72"/>
      <c r="F514" s="21"/>
      <c r="G514" s="21"/>
      <c r="H514" s="21"/>
      <c r="I514" s="31"/>
      <c r="J514" s="31"/>
      <c r="K514" s="31"/>
      <c r="L514" s="31"/>
      <c r="M514" s="31"/>
    </row>
    <row r="515" spans="4:13" x14ac:dyDescent="0.3">
      <c r="D515" s="21" t="s">
        <v>356</v>
      </c>
      <c r="E515" s="21"/>
      <c r="F515" s="21"/>
      <c r="G515" s="21"/>
      <c r="H515" s="21"/>
      <c r="I515" s="31"/>
      <c r="J515" s="31"/>
      <c r="K515" s="31"/>
      <c r="L515" s="31"/>
      <c r="M515" s="31"/>
    </row>
    <row r="516" spans="4:13" x14ac:dyDescent="0.25">
      <c r="D516" s="16"/>
      <c r="E516" s="30"/>
      <c r="F516" s="16" t="s">
        <v>352</v>
      </c>
      <c r="G516" s="17" t="s">
        <v>6</v>
      </c>
      <c r="H516" s="17">
        <v>1</v>
      </c>
      <c r="I516" s="7">
        <v>0</v>
      </c>
      <c r="J516" s="25">
        <f t="shared" ref="J516:J520" si="22">I516*H516</f>
        <v>0</v>
      </c>
      <c r="K516" s="17"/>
      <c r="L516" s="17"/>
      <c r="M516" s="26">
        <f t="shared" ref="M516:M520" si="23">J516+L516</f>
        <v>0</v>
      </c>
    </row>
    <row r="517" spans="4:13" x14ac:dyDescent="0.25">
      <c r="D517" s="16"/>
      <c r="E517" s="30"/>
      <c r="F517" s="23" t="s">
        <v>351</v>
      </c>
      <c r="G517" s="17" t="s">
        <v>6</v>
      </c>
      <c r="H517" s="6" t="s">
        <v>22</v>
      </c>
      <c r="I517" s="7">
        <v>0</v>
      </c>
      <c r="J517" s="25">
        <f t="shared" si="22"/>
        <v>0</v>
      </c>
      <c r="K517" s="40">
        <v>0</v>
      </c>
      <c r="L517" s="25">
        <f t="shared" ref="L517:L519" si="24">H517*K517</f>
        <v>0</v>
      </c>
      <c r="M517" s="26">
        <f t="shared" si="23"/>
        <v>0</v>
      </c>
    </row>
    <row r="518" spans="4:13" x14ac:dyDescent="0.25">
      <c r="D518" s="16"/>
      <c r="E518" s="30"/>
      <c r="F518" s="5" t="s">
        <v>133</v>
      </c>
      <c r="G518" s="17" t="s">
        <v>6</v>
      </c>
      <c r="H518" s="61">
        <v>9</v>
      </c>
      <c r="I518" s="7">
        <v>0</v>
      </c>
      <c r="J518" s="25">
        <f t="shared" si="22"/>
        <v>0</v>
      </c>
      <c r="K518" s="40">
        <v>0</v>
      </c>
      <c r="L518" s="25">
        <f t="shared" si="24"/>
        <v>0</v>
      </c>
      <c r="M518" s="26">
        <f t="shared" si="23"/>
        <v>0</v>
      </c>
    </row>
    <row r="519" spans="4:13" x14ac:dyDescent="0.25">
      <c r="D519" s="16"/>
      <c r="E519" s="30"/>
      <c r="F519" s="5" t="s">
        <v>138</v>
      </c>
      <c r="G519" s="17" t="s">
        <v>6</v>
      </c>
      <c r="H519" s="61">
        <v>11</v>
      </c>
      <c r="I519" s="7">
        <v>0</v>
      </c>
      <c r="J519" s="25">
        <f t="shared" si="22"/>
        <v>0</v>
      </c>
      <c r="K519" s="40">
        <v>0</v>
      </c>
      <c r="L519" s="25">
        <f t="shared" si="24"/>
        <v>0</v>
      </c>
      <c r="M519" s="26">
        <f t="shared" si="23"/>
        <v>0</v>
      </c>
    </row>
    <row r="520" spans="4:13" x14ac:dyDescent="0.25">
      <c r="D520" s="16"/>
      <c r="E520" s="30"/>
      <c r="F520" s="23" t="s">
        <v>9</v>
      </c>
      <c r="G520" s="2" t="s">
        <v>6</v>
      </c>
      <c r="H520" s="8" t="s">
        <v>22</v>
      </c>
      <c r="I520" s="4">
        <v>0</v>
      </c>
      <c r="J520" s="25">
        <f t="shared" si="22"/>
        <v>0</v>
      </c>
      <c r="K520" s="40"/>
      <c r="L520" s="25"/>
      <c r="M520" s="26">
        <f t="shared" si="23"/>
        <v>0</v>
      </c>
    </row>
    <row r="521" spans="4:13" x14ac:dyDescent="0.3">
      <c r="D521" s="21" t="s">
        <v>357</v>
      </c>
      <c r="E521" s="21"/>
      <c r="F521" s="21"/>
      <c r="G521" s="21"/>
      <c r="H521" s="21"/>
      <c r="I521" s="31"/>
      <c r="J521" s="31"/>
      <c r="K521" s="31"/>
      <c r="L521" s="31"/>
      <c r="M521" s="31"/>
    </row>
    <row r="522" spans="4:13" x14ac:dyDescent="0.25">
      <c r="D522" s="16"/>
      <c r="E522" s="30"/>
      <c r="F522" s="23" t="s">
        <v>353</v>
      </c>
      <c r="G522" s="17" t="s">
        <v>6</v>
      </c>
      <c r="H522" s="6" t="s">
        <v>22</v>
      </c>
      <c r="I522" s="7">
        <v>0</v>
      </c>
      <c r="J522" s="25">
        <f t="shared" ref="J522" si="25">I522*H522</f>
        <v>0</v>
      </c>
      <c r="K522" s="17"/>
      <c r="L522" s="17"/>
      <c r="M522" s="26">
        <f t="shared" ref="M522" si="26">J522+L522</f>
        <v>0</v>
      </c>
    </row>
    <row r="523" spans="4:13" x14ac:dyDescent="0.25">
      <c r="D523" s="16"/>
      <c r="E523" s="30"/>
      <c r="F523" s="23" t="s">
        <v>351</v>
      </c>
      <c r="G523" s="17" t="s">
        <v>6</v>
      </c>
      <c r="H523" s="6" t="s">
        <v>22</v>
      </c>
      <c r="I523" s="7">
        <v>0</v>
      </c>
      <c r="J523" s="25">
        <f t="shared" ref="J523:J526" si="27">I523*H523</f>
        <v>0</v>
      </c>
      <c r="K523" s="40">
        <v>0</v>
      </c>
      <c r="L523" s="25">
        <f t="shared" ref="L523:L525" si="28">H523*K523</f>
        <v>0</v>
      </c>
      <c r="M523" s="26">
        <f t="shared" ref="M523:M526" si="29">J523+L523</f>
        <v>0</v>
      </c>
    </row>
    <row r="524" spans="4:13" x14ac:dyDescent="0.25">
      <c r="D524" s="16"/>
      <c r="E524" s="30"/>
      <c r="F524" s="1" t="s">
        <v>133</v>
      </c>
      <c r="G524" s="17" t="s">
        <v>6</v>
      </c>
      <c r="H524" s="3">
        <v>1</v>
      </c>
      <c r="I524" s="4">
        <v>0</v>
      </c>
      <c r="J524" s="25">
        <f t="shared" si="27"/>
        <v>0</v>
      </c>
      <c r="K524" s="40">
        <v>0</v>
      </c>
      <c r="L524" s="25">
        <f t="shared" si="28"/>
        <v>0</v>
      </c>
      <c r="M524" s="26">
        <f t="shared" si="29"/>
        <v>0</v>
      </c>
    </row>
    <row r="525" spans="4:13" x14ac:dyDescent="0.25">
      <c r="D525" s="16"/>
      <c r="E525" s="30"/>
      <c r="F525" s="1" t="s">
        <v>132</v>
      </c>
      <c r="G525" s="17" t="s">
        <v>6</v>
      </c>
      <c r="H525" s="3">
        <v>8</v>
      </c>
      <c r="I525" s="4">
        <v>0</v>
      </c>
      <c r="J525" s="25">
        <f t="shared" si="27"/>
        <v>0</v>
      </c>
      <c r="K525" s="40">
        <v>0</v>
      </c>
      <c r="L525" s="25">
        <f t="shared" si="28"/>
        <v>0</v>
      </c>
      <c r="M525" s="26">
        <f t="shared" si="29"/>
        <v>0</v>
      </c>
    </row>
    <row r="526" spans="4:13" x14ac:dyDescent="0.25">
      <c r="D526" s="16"/>
      <c r="E526" s="30"/>
      <c r="F526" s="23" t="s">
        <v>9</v>
      </c>
      <c r="G526" s="2" t="s">
        <v>6</v>
      </c>
      <c r="H526" s="8" t="s">
        <v>22</v>
      </c>
      <c r="I526" s="4">
        <v>0</v>
      </c>
      <c r="J526" s="25">
        <f t="shared" si="27"/>
        <v>0</v>
      </c>
      <c r="K526" s="40"/>
      <c r="L526" s="25"/>
      <c r="M526" s="26">
        <f t="shared" si="29"/>
        <v>0</v>
      </c>
    </row>
    <row r="527" spans="4:13" x14ac:dyDescent="0.3">
      <c r="D527" s="21" t="s">
        <v>358</v>
      </c>
      <c r="E527" s="21"/>
      <c r="F527" s="21"/>
      <c r="G527" s="21"/>
      <c r="H527" s="21"/>
      <c r="I527" s="31"/>
      <c r="J527" s="31"/>
      <c r="K527" s="31"/>
      <c r="L527" s="31"/>
      <c r="M527" s="31"/>
    </row>
    <row r="528" spans="4:13" x14ac:dyDescent="0.25">
      <c r="D528" s="16"/>
      <c r="E528" s="30"/>
      <c r="F528" s="23" t="s">
        <v>354</v>
      </c>
      <c r="G528" s="17" t="s">
        <v>6</v>
      </c>
      <c r="H528" s="6" t="s">
        <v>22</v>
      </c>
      <c r="I528" s="7">
        <v>0</v>
      </c>
      <c r="J528" s="25">
        <f t="shared" ref="J528" si="30">I528*H528</f>
        <v>0</v>
      </c>
      <c r="K528" s="17"/>
      <c r="L528" s="17"/>
      <c r="M528" s="26">
        <f t="shared" ref="M528" si="31">J528+L528</f>
        <v>0</v>
      </c>
    </row>
    <row r="529" spans="4:13" x14ac:dyDescent="0.25">
      <c r="D529" s="16"/>
      <c r="E529" s="30"/>
      <c r="F529" s="23" t="s">
        <v>351</v>
      </c>
      <c r="G529" s="17" t="s">
        <v>6</v>
      </c>
      <c r="H529" s="6" t="s">
        <v>22</v>
      </c>
      <c r="I529" s="7">
        <v>0</v>
      </c>
      <c r="J529" s="25">
        <f t="shared" ref="J529" si="32">I529*H529</f>
        <v>0</v>
      </c>
      <c r="K529" s="40">
        <v>0</v>
      </c>
      <c r="L529" s="25">
        <f t="shared" ref="L529" si="33">H529*K529</f>
        <v>0</v>
      </c>
      <c r="M529" s="26">
        <f t="shared" ref="M529" si="34">J529+L529</f>
        <v>0</v>
      </c>
    </row>
    <row r="530" spans="4:13" x14ac:dyDescent="0.25">
      <c r="D530" s="16"/>
      <c r="E530" s="30"/>
      <c r="F530" s="5" t="s">
        <v>133</v>
      </c>
      <c r="G530" s="17" t="s">
        <v>6</v>
      </c>
      <c r="H530" s="61">
        <v>1</v>
      </c>
      <c r="I530" s="7">
        <v>0</v>
      </c>
      <c r="J530" s="25">
        <f t="shared" ref="J530:J532" si="35">I530*H530</f>
        <v>0</v>
      </c>
      <c r="K530" s="40">
        <v>0</v>
      </c>
      <c r="L530" s="25">
        <f t="shared" ref="L530:L531" si="36">H530*K530</f>
        <v>0</v>
      </c>
      <c r="M530" s="26">
        <f t="shared" ref="M530:M532" si="37">J530+L530</f>
        <v>0</v>
      </c>
    </row>
    <row r="531" spans="4:13" x14ac:dyDescent="0.25">
      <c r="D531" s="16"/>
      <c r="E531" s="30"/>
      <c r="F531" s="1" t="s">
        <v>132</v>
      </c>
      <c r="G531" s="17" t="s">
        <v>6</v>
      </c>
      <c r="H531" s="3">
        <v>4</v>
      </c>
      <c r="I531" s="4">
        <v>0</v>
      </c>
      <c r="J531" s="25">
        <f t="shared" si="35"/>
        <v>0</v>
      </c>
      <c r="K531" s="40">
        <v>0</v>
      </c>
      <c r="L531" s="25">
        <f t="shared" si="36"/>
        <v>0</v>
      </c>
      <c r="M531" s="26">
        <f t="shared" si="37"/>
        <v>0</v>
      </c>
    </row>
    <row r="532" spans="4:13" x14ac:dyDescent="0.25">
      <c r="D532" s="16"/>
      <c r="E532" s="30"/>
      <c r="F532" s="23" t="s">
        <v>9</v>
      </c>
      <c r="G532" s="2" t="s">
        <v>6</v>
      </c>
      <c r="H532" s="8" t="s">
        <v>22</v>
      </c>
      <c r="I532" s="4">
        <v>0</v>
      </c>
      <c r="J532" s="25">
        <f t="shared" si="35"/>
        <v>0</v>
      </c>
      <c r="K532" s="40"/>
      <c r="L532" s="25"/>
      <c r="M532" s="26">
        <f t="shared" si="37"/>
        <v>0</v>
      </c>
    </row>
    <row r="533" spans="4:13" x14ac:dyDescent="0.3">
      <c r="D533" s="21" t="s">
        <v>359</v>
      </c>
      <c r="E533" s="21"/>
      <c r="F533" s="21"/>
      <c r="G533" s="21"/>
      <c r="H533" s="21"/>
      <c r="I533" s="31"/>
      <c r="J533" s="31"/>
      <c r="K533" s="31"/>
      <c r="L533" s="31"/>
      <c r="M533" s="31"/>
    </row>
    <row r="534" spans="4:13" x14ac:dyDescent="0.25">
      <c r="D534" s="16"/>
      <c r="E534" s="16"/>
      <c r="F534" s="23" t="s">
        <v>353</v>
      </c>
      <c r="G534" s="17" t="s">
        <v>6</v>
      </c>
      <c r="H534" s="6" t="s">
        <v>22</v>
      </c>
      <c r="I534" s="7">
        <v>0</v>
      </c>
      <c r="J534" s="25">
        <f t="shared" ref="J534" si="38">I534*H534</f>
        <v>0</v>
      </c>
      <c r="K534" s="17"/>
      <c r="L534" s="17"/>
      <c r="M534" s="26">
        <f t="shared" ref="M534:M539" si="39">J534+L534</f>
        <v>0</v>
      </c>
    </row>
    <row r="535" spans="4:13" x14ac:dyDescent="0.25">
      <c r="D535" s="16"/>
      <c r="E535" s="30"/>
      <c r="F535" s="23" t="s">
        <v>355</v>
      </c>
      <c r="G535" s="17" t="s">
        <v>6</v>
      </c>
      <c r="H535" s="6" t="s">
        <v>22</v>
      </c>
      <c r="I535" s="40">
        <v>0</v>
      </c>
      <c r="J535" s="25">
        <f t="shared" ref="J535" si="40">I535*H535</f>
        <v>0</v>
      </c>
      <c r="K535" s="40">
        <v>0</v>
      </c>
      <c r="L535" s="25">
        <f t="shared" ref="L535" si="41">H535*K535</f>
        <v>0</v>
      </c>
      <c r="M535" s="26">
        <f t="shared" si="39"/>
        <v>0</v>
      </c>
    </row>
    <row r="536" spans="4:13" x14ac:dyDescent="0.25">
      <c r="D536" s="16"/>
      <c r="E536" s="30"/>
      <c r="F536" s="5" t="s">
        <v>133</v>
      </c>
      <c r="G536" s="17" t="s">
        <v>6</v>
      </c>
      <c r="H536" s="61">
        <v>3</v>
      </c>
      <c r="I536" s="7">
        <v>0</v>
      </c>
      <c r="J536" s="25">
        <f t="shared" ref="J536:J539" si="42">I536*H536</f>
        <v>0</v>
      </c>
      <c r="K536" s="40">
        <v>0</v>
      </c>
      <c r="L536" s="25">
        <f t="shared" ref="L536:L538" si="43">H536*K536</f>
        <v>0</v>
      </c>
      <c r="M536" s="26">
        <f t="shared" si="39"/>
        <v>0</v>
      </c>
    </row>
    <row r="537" spans="4:13" x14ac:dyDescent="0.25">
      <c r="D537" s="16"/>
      <c r="E537" s="30"/>
      <c r="F537" s="1" t="s">
        <v>132</v>
      </c>
      <c r="G537" s="17" t="s">
        <v>6</v>
      </c>
      <c r="H537" s="3">
        <v>12</v>
      </c>
      <c r="I537" s="4">
        <v>0</v>
      </c>
      <c r="J537" s="25">
        <f t="shared" si="42"/>
        <v>0</v>
      </c>
      <c r="K537" s="40">
        <v>0</v>
      </c>
      <c r="L537" s="25">
        <f t="shared" si="43"/>
        <v>0</v>
      </c>
      <c r="M537" s="26">
        <f t="shared" si="39"/>
        <v>0</v>
      </c>
    </row>
    <row r="538" spans="4:13" x14ac:dyDescent="0.25">
      <c r="D538" s="16"/>
      <c r="E538" s="30"/>
      <c r="F538" s="5" t="s">
        <v>138</v>
      </c>
      <c r="G538" s="17" t="s">
        <v>6</v>
      </c>
      <c r="H538" s="61">
        <v>1</v>
      </c>
      <c r="I538" s="7">
        <v>0</v>
      </c>
      <c r="J538" s="25">
        <f t="shared" si="42"/>
        <v>0</v>
      </c>
      <c r="K538" s="40">
        <v>0</v>
      </c>
      <c r="L538" s="25">
        <f t="shared" si="43"/>
        <v>0</v>
      </c>
      <c r="M538" s="26">
        <f t="shared" si="39"/>
        <v>0</v>
      </c>
    </row>
    <row r="539" spans="4:13" x14ac:dyDescent="0.25">
      <c r="D539" s="16"/>
      <c r="E539" s="30"/>
      <c r="F539" s="23" t="s">
        <v>9</v>
      </c>
      <c r="G539" s="2" t="s">
        <v>6</v>
      </c>
      <c r="H539" s="8" t="s">
        <v>22</v>
      </c>
      <c r="I539" s="4">
        <v>0</v>
      </c>
      <c r="J539" s="25">
        <f t="shared" si="42"/>
        <v>0</v>
      </c>
      <c r="K539" s="40"/>
      <c r="L539" s="25"/>
      <c r="M539" s="26">
        <f t="shared" si="39"/>
        <v>0</v>
      </c>
    </row>
    <row r="540" spans="4:13" x14ac:dyDescent="0.3">
      <c r="D540" s="21" t="s">
        <v>360</v>
      </c>
      <c r="E540" s="21"/>
      <c r="F540" s="21"/>
      <c r="G540" s="21"/>
      <c r="H540" s="21"/>
      <c r="I540" s="31"/>
      <c r="J540" s="31"/>
      <c r="K540" s="31"/>
      <c r="L540" s="31"/>
      <c r="M540" s="31"/>
    </row>
    <row r="541" spans="4:13" x14ac:dyDescent="0.25">
      <c r="D541" s="16"/>
      <c r="E541" s="30"/>
      <c r="F541" s="23" t="s">
        <v>354</v>
      </c>
      <c r="G541" s="17" t="s">
        <v>6</v>
      </c>
      <c r="H541" s="6" t="s">
        <v>22</v>
      </c>
      <c r="I541" s="7">
        <v>0</v>
      </c>
      <c r="J541" s="25">
        <f t="shared" ref="J541" si="44">I541*H541</f>
        <v>0</v>
      </c>
      <c r="K541" s="17"/>
      <c r="L541" s="17"/>
      <c r="M541" s="26">
        <f t="shared" ref="M541" si="45">J541+L541</f>
        <v>0</v>
      </c>
    </row>
    <row r="542" spans="4:13" x14ac:dyDescent="0.25">
      <c r="D542" s="16"/>
      <c r="E542" s="30"/>
      <c r="F542" s="23" t="s">
        <v>351</v>
      </c>
      <c r="G542" s="17" t="s">
        <v>6</v>
      </c>
      <c r="H542" s="6" t="s">
        <v>22</v>
      </c>
      <c r="I542" s="7">
        <v>0</v>
      </c>
      <c r="J542" s="25">
        <f t="shared" ref="J542:J544" si="46">I542*H542</f>
        <v>0</v>
      </c>
      <c r="K542" s="40">
        <v>0</v>
      </c>
      <c r="L542" s="25">
        <f t="shared" ref="L542:L543" si="47">H542*K542</f>
        <v>0</v>
      </c>
      <c r="M542" s="26">
        <f t="shared" ref="M542:M544" si="48">J542+L542</f>
        <v>0</v>
      </c>
    </row>
    <row r="543" spans="4:13" x14ac:dyDescent="0.25">
      <c r="D543" s="16"/>
      <c r="E543" s="30"/>
      <c r="F543" s="1" t="s">
        <v>132</v>
      </c>
      <c r="G543" s="17" t="s">
        <v>6</v>
      </c>
      <c r="H543" s="3">
        <v>10</v>
      </c>
      <c r="I543" s="4">
        <v>0</v>
      </c>
      <c r="J543" s="25">
        <f t="shared" si="46"/>
        <v>0</v>
      </c>
      <c r="K543" s="40">
        <v>0</v>
      </c>
      <c r="L543" s="25">
        <f t="shared" si="47"/>
        <v>0</v>
      </c>
      <c r="M543" s="26">
        <f t="shared" si="48"/>
        <v>0</v>
      </c>
    </row>
    <row r="544" spans="4:13" x14ac:dyDescent="0.25">
      <c r="D544" s="16"/>
      <c r="E544" s="30"/>
      <c r="F544" s="23" t="s">
        <v>9</v>
      </c>
      <c r="G544" s="2" t="s">
        <v>6</v>
      </c>
      <c r="H544" s="8" t="s">
        <v>22</v>
      </c>
      <c r="I544" s="4">
        <v>0</v>
      </c>
      <c r="J544" s="25">
        <f t="shared" si="46"/>
        <v>0</v>
      </c>
      <c r="K544" s="40"/>
      <c r="L544" s="25"/>
      <c r="M544" s="26">
        <f t="shared" si="48"/>
        <v>0</v>
      </c>
    </row>
    <row r="545" spans="4:13" x14ac:dyDescent="0.25">
      <c r="D545" s="21" t="s">
        <v>361</v>
      </c>
      <c r="E545" s="62"/>
      <c r="F545" s="63"/>
      <c r="G545" s="64"/>
      <c r="H545" s="65"/>
      <c r="I545" s="66"/>
      <c r="J545" s="67"/>
      <c r="K545" s="31"/>
      <c r="L545" s="67"/>
      <c r="M545" s="68"/>
    </row>
    <row r="546" spans="4:13" x14ac:dyDescent="0.25">
      <c r="D546" s="16"/>
      <c r="E546" s="30"/>
      <c r="F546" s="23" t="s">
        <v>78</v>
      </c>
      <c r="G546" s="17" t="s">
        <v>6</v>
      </c>
      <c r="H546" s="24">
        <f>17+6+5+22+4</f>
        <v>54</v>
      </c>
      <c r="I546" s="25">
        <v>0</v>
      </c>
      <c r="J546" s="25">
        <f t="shared" ref="J546:J560" si="49">I546*H546</f>
        <v>0</v>
      </c>
      <c r="K546" s="25">
        <v>0</v>
      </c>
      <c r="L546" s="25">
        <f t="shared" ref="L546:L559" si="50">H546*K546</f>
        <v>0</v>
      </c>
      <c r="M546" s="26">
        <f t="shared" ref="M546:M560" si="51">J546+L546</f>
        <v>0</v>
      </c>
    </row>
    <row r="547" spans="4:13" x14ac:dyDescent="0.25">
      <c r="D547" s="16"/>
      <c r="E547" s="30"/>
      <c r="F547" s="23" t="s">
        <v>362</v>
      </c>
      <c r="G547" s="17" t="s">
        <v>6</v>
      </c>
      <c r="H547" s="6" t="s">
        <v>35</v>
      </c>
      <c r="I547" s="7">
        <v>0</v>
      </c>
      <c r="J547" s="25">
        <f t="shared" si="49"/>
        <v>0</v>
      </c>
      <c r="K547" s="25">
        <v>0</v>
      </c>
      <c r="L547" s="25">
        <f t="shared" si="50"/>
        <v>0</v>
      </c>
      <c r="M547" s="26">
        <f t="shared" si="51"/>
        <v>0</v>
      </c>
    </row>
    <row r="548" spans="4:13" x14ac:dyDescent="0.25">
      <c r="D548" s="16"/>
      <c r="E548" s="30"/>
      <c r="F548" s="23" t="s">
        <v>83</v>
      </c>
      <c r="G548" s="17" t="s">
        <v>6</v>
      </c>
      <c r="H548" s="69">
        <f>1+6+5+16+1+2+1+9+1+5</f>
        <v>47</v>
      </c>
      <c r="I548" s="25">
        <v>0</v>
      </c>
      <c r="J548" s="25">
        <f t="shared" si="49"/>
        <v>0</v>
      </c>
      <c r="K548" s="25">
        <v>0</v>
      </c>
      <c r="L548" s="25">
        <f t="shared" si="50"/>
        <v>0</v>
      </c>
      <c r="M548" s="26">
        <f t="shared" si="51"/>
        <v>0</v>
      </c>
    </row>
    <row r="549" spans="4:13" x14ac:dyDescent="0.25">
      <c r="D549" s="16"/>
      <c r="E549" s="30"/>
      <c r="F549" s="23" t="s">
        <v>90</v>
      </c>
      <c r="G549" s="17" t="s">
        <v>6</v>
      </c>
      <c r="H549" s="24">
        <f>H546+H550+H552+H554+H555+H556+H559</f>
        <v>105</v>
      </c>
      <c r="I549" s="27">
        <v>0</v>
      </c>
      <c r="J549" s="25">
        <f t="shared" si="49"/>
        <v>0</v>
      </c>
      <c r="K549" s="27">
        <v>0</v>
      </c>
      <c r="L549" s="25">
        <f t="shared" si="50"/>
        <v>0</v>
      </c>
      <c r="M549" s="26">
        <f t="shared" si="51"/>
        <v>0</v>
      </c>
    </row>
    <row r="550" spans="4:13" x14ac:dyDescent="0.25">
      <c r="D550" s="16"/>
      <c r="E550" s="30"/>
      <c r="F550" s="23" t="s">
        <v>106</v>
      </c>
      <c r="G550" s="17" t="s">
        <v>6</v>
      </c>
      <c r="H550" s="24">
        <v>9</v>
      </c>
      <c r="I550" s="27">
        <v>0</v>
      </c>
      <c r="J550" s="25">
        <f t="shared" si="49"/>
        <v>0</v>
      </c>
      <c r="K550" s="27">
        <v>0</v>
      </c>
      <c r="L550" s="25">
        <f t="shared" si="50"/>
        <v>0</v>
      </c>
      <c r="M550" s="26">
        <f t="shared" si="51"/>
        <v>0</v>
      </c>
    </row>
    <row r="551" spans="4:13" x14ac:dyDescent="0.25">
      <c r="D551" s="16"/>
      <c r="E551" s="30"/>
      <c r="F551" s="23" t="s">
        <v>105</v>
      </c>
      <c r="G551" s="17" t="s">
        <v>6</v>
      </c>
      <c r="H551" s="24">
        <v>18</v>
      </c>
      <c r="I551" s="27">
        <v>0</v>
      </c>
      <c r="J551" s="25">
        <f t="shared" si="49"/>
        <v>0</v>
      </c>
      <c r="K551" s="27">
        <v>0</v>
      </c>
      <c r="L551" s="25">
        <f t="shared" si="50"/>
        <v>0</v>
      </c>
      <c r="M551" s="26">
        <f t="shared" si="51"/>
        <v>0</v>
      </c>
    </row>
    <row r="552" spans="4:13" x14ac:dyDescent="0.25">
      <c r="D552" s="16"/>
      <c r="E552" s="30"/>
      <c r="F552" s="23" t="s">
        <v>364</v>
      </c>
      <c r="G552" s="17" t="s">
        <v>6</v>
      </c>
      <c r="H552" s="24">
        <f>2+1+1</f>
        <v>4</v>
      </c>
      <c r="I552" s="27">
        <v>0</v>
      </c>
      <c r="J552" s="25">
        <f t="shared" si="49"/>
        <v>0</v>
      </c>
      <c r="K552" s="27">
        <v>0</v>
      </c>
      <c r="L552" s="25">
        <f t="shared" si="50"/>
        <v>0</v>
      </c>
      <c r="M552" s="26">
        <f t="shared" si="51"/>
        <v>0</v>
      </c>
    </row>
    <row r="553" spans="4:13" x14ac:dyDescent="0.25">
      <c r="D553" s="16"/>
      <c r="E553" s="30"/>
      <c r="F553" s="23" t="s">
        <v>88</v>
      </c>
      <c r="G553" s="17" t="s">
        <v>6</v>
      </c>
      <c r="H553" s="24">
        <v>8</v>
      </c>
      <c r="I553" s="27">
        <v>0</v>
      </c>
      <c r="J553" s="25">
        <f t="shared" si="49"/>
        <v>0</v>
      </c>
      <c r="K553" s="25">
        <v>0</v>
      </c>
      <c r="L553" s="25">
        <f t="shared" si="50"/>
        <v>0</v>
      </c>
      <c r="M553" s="26">
        <f t="shared" si="51"/>
        <v>0</v>
      </c>
    </row>
    <row r="554" spans="4:13" x14ac:dyDescent="0.25">
      <c r="D554" s="16"/>
      <c r="E554" s="30"/>
      <c r="F554" s="23" t="s">
        <v>365</v>
      </c>
      <c r="G554" s="17" t="s">
        <v>6</v>
      </c>
      <c r="H554" s="24">
        <f>1+2+9+1</f>
        <v>13</v>
      </c>
      <c r="I554" s="27">
        <v>0</v>
      </c>
      <c r="J554" s="25">
        <f t="shared" si="49"/>
        <v>0</v>
      </c>
      <c r="K554" s="27">
        <v>0</v>
      </c>
      <c r="L554" s="25">
        <f t="shared" si="50"/>
        <v>0</v>
      </c>
      <c r="M554" s="26">
        <f t="shared" si="51"/>
        <v>0</v>
      </c>
    </row>
    <row r="555" spans="4:13" x14ac:dyDescent="0.25">
      <c r="D555" s="16"/>
      <c r="E555" s="30"/>
      <c r="F555" s="23" t="s">
        <v>100</v>
      </c>
      <c r="G555" s="17" t="s">
        <v>6</v>
      </c>
      <c r="H555" s="24">
        <v>8</v>
      </c>
      <c r="I555" s="27">
        <v>0</v>
      </c>
      <c r="J555" s="25">
        <f t="shared" si="49"/>
        <v>0</v>
      </c>
      <c r="K555" s="27">
        <v>0</v>
      </c>
      <c r="L555" s="25">
        <f t="shared" si="50"/>
        <v>0</v>
      </c>
      <c r="M555" s="26">
        <f t="shared" si="51"/>
        <v>0</v>
      </c>
    </row>
    <row r="556" spans="4:13" x14ac:dyDescent="0.25">
      <c r="D556" s="16"/>
      <c r="E556" s="30"/>
      <c r="F556" s="23" t="s">
        <v>366</v>
      </c>
      <c r="G556" s="17" t="s">
        <v>6</v>
      </c>
      <c r="H556" s="24">
        <f>2+11</f>
        <v>13</v>
      </c>
      <c r="I556" s="27">
        <v>0</v>
      </c>
      <c r="J556" s="25">
        <f t="shared" si="49"/>
        <v>0</v>
      </c>
      <c r="K556" s="27">
        <v>0</v>
      </c>
      <c r="L556" s="25">
        <f t="shared" si="50"/>
        <v>0</v>
      </c>
      <c r="M556" s="26">
        <f t="shared" si="51"/>
        <v>0</v>
      </c>
    </row>
    <row r="557" spans="4:13" x14ac:dyDescent="0.25">
      <c r="D557" s="16"/>
      <c r="E557" s="30"/>
      <c r="F557" s="23" t="s">
        <v>84</v>
      </c>
      <c r="G557" s="17" t="s">
        <v>6</v>
      </c>
      <c r="H557" s="24">
        <f>3+1</f>
        <v>4</v>
      </c>
      <c r="I557" s="25">
        <v>0</v>
      </c>
      <c r="J557" s="25">
        <f t="shared" si="49"/>
        <v>0</v>
      </c>
      <c r="K557" s="25">
        <v>0</v>
      </c>
      <c r="L557" s="25">
        <f t="shared" si="50"/>
        <v>0</v>
      </c>
      <c r="M557" s="26">
        <f t="shared" si="51"/>
        <v>0</v>
      </c>
    </row>
    <row r="558" spans="4:13" x14ac:dyDescent="0.25">
      <c r="D558" s="16"/>
      <c r="E558" s="30"/>
      <c r="F558" s="23" t="s">
        <v>87</v>
      </c>
      <c r="G558" s="17" t="s">
        <v>6</v>
      </c>
      <c r="H558" s="24">
        <f>1+1</f>
        <v>2</v>
      </c>
      <c r="I558" s="27">
        <v>0</v>
      </c>
      <c r="J558" s="25">
        <f t="shared" si="49"/>
        <v>0</v>
      </c>
      <c r="K558" s="25">
        <v>0</v>
      </c>
      <c r="L558" s="25">
        <f t="shared" si="50"/>
        <v>0</v>
      </c>
      <c r="M558" s="26">
        <f t="shared" si="51"/>
        <v>0</v>
      </c>
    </row>
    <row r="559" spans="4:13" x14ac:dyDescent="0.25">
      <c r="D559" s="16"/>
      <c r="E559" s="30"/>
      <c r="F559" s="23" t="s">
        <v>96</v>
      </c>
      <c r="G559" s="17" t="s">
        <v>6</v>
      </c>
      <c r="H559" s="24">
        <v>4</v>
      </c>
      <c r="I559" s="27">
        <v>0</v>
      </c>
      <c r="J559" s="25">
        <f t="shared" si="49"/>
        <v>0</v>
      </c>
      <c r="K559" s="27">
        <v>0</v>
      </c>
      <c r="L559" s="25">
        <f t="shared" si="50"/>
        <v>0</v>
      </c>
      <c r="M559" s="26">
        <f t="shared" si="51"/>
        <v>0</v>
      </c>
    </row>
    <row r="560" spans="4:13" x14ac:dyDescent="0.25">
      <c r="D560" s="16"/>
      <c r="E560" s="30"/>
      <c r="F560" s="30" t="s">
        <v>9</v>
      </c>
      <c r="G560" s="17" t="s">
        <v>10</v>
      </c>
      <c r="H560" s="24">
        <v>1</v>
      </c>
      <c r="I560" s="27">
        <v>0</v>
      </c>
      <c r="J560" s="25">
        <f t="shared" si="49"/>
        <v>0</v>
      </c>
      <c r="K560" s="27"/>
      <c r="L560" s="25"/>
      <c r="M560" s="26">
        <f t="shared" si="51"/>
        <v>0</v>
      </c>
    </row>
    <row r="561" spans="4:13" x14ac:dyDescent="0.25">
      <c r="D561" s="21" t="s">
        <v>369</v>
      </c>
      <c r="E561" s="62"/>
      <c r="F561" s="63"/>
      <c r="G561" s="64"/>
      <c r="H561" s="65"/>
      <c r="I561" s="66"/>
      <c r="J561" s="67"/>
      <c r="K561" s="31"/>
      <c r="L561" s="67"/>
      <c r="M561" s="68"/>
    </row>
    <row r="562" spans="4:13" x14ac:dyDescent="0.25">
      <c r="D562" s="16"/>
      <c r="E562" s="30"/>
      <c r="F562" s="30" t="s">
        <v>309</v>
      </c>
      <c r="G562" s="6" t="s">
        <v>5</v>
      </c>
      <c r="H562" s="30">
        <f>CEILING(1.2*(43+51+35+7+8+154),100)</f>
        <v>400</v>
      </c>
      <c r="I562" s="7">
        <v>0</v>
      </c>
      <c r="J562" s="25">
        <f>H562*I562</f>
        <v>0</v>
      </c>
      <c r="K562" s="35">
        <v>0</v>
      </c>
      <c r="L562" s="25">
        <f>K562*H562</f>
        <v>0</v>
      </c>
      <c r="M562" s="26">
        <f>L562+J562</f>
        <v>0</v>
      </c>
    </row>
    <row r="563" spans="4:13" x14ac:dyDescent="0.25">
      <c r="D563" s="16"/>
      <c r="E563" s="30"/>
      <c r="F563" s="30" t="s">
        <v>340</v>
      </c>
      <c r="G563" s="6" t="s">
        <v>5</v>
      </c>
      <c r="H563" s="30">
        <v>40</v>
      </c>
      <c r="I563" s="7">
        <v>0</v>
      </c>
      <c r="J563" s="25">
        <f>H563*I563</f>
        <v>0</v>
      </c>
      <c r="K563" s="35">
        <v>0</v>
      </c>
      <c r="L563" s="25">
        <f t="shared" ref="L563:L569" si="52">K563*H563</f>
        <v>0</v>
      </c>
      <c r="M563" s="26">
        <f t="shared" ref="M563:M569" si="53">L563+J563</f>
        <v>0</v>
      </c>
    </row>
    <row r="564" spans="4:13" x14ac:dyDescent="0.25">
      <c r="D564" s="16"/>
      <c r="E564" s="30"/>
      <c r="F564" s="30" t="s">
        <v>310</v>
      </c>
      <c r="G564" s="6" t="s">
        <v>5</v>
      </c>
      <c r="H564" s="30">
        <f>CEILING(1.2*(22+31+70+2+194+5+50+525+180),100)</f>
        <v>1300</v>
      </c>
      <c r="I564" s="7">
        <v>0</v>
      </c>
      <c r="J564" s="25">
        <f t="shared" ref="J564:J570" si="54">H564*I564</f>
        <v>0</v>
      </c>
      <c r="K564" s="35">
        <v>0</v>
      </c>
      <c r="L564" s="25">
        <f t="shared" si="52"/>
        <v>0</v>
      </c>
      <c r="M564" s="26">
        <f t="shared" si="53"/>
        <v>0</v>
      </c>
    </row>
    <row r="565" spans="4:13" x14ac:dyDescent="0.25">
      <c r="D565" s="16"/>
      <c r="E565" s="30"/>
      <c r="F565" s="30" t="s">
        <v>311</v>
      </c>
      <c r="G565" s="36" t="s">
        <v>5</v>
      </c>
      <c r="H565" s="30">
        <v>30</v>
      </c>
      <c r="I565" s="37">
        <v>0</v>
      </c>
      <c r="J565" s="25">
        <f t="shared" si="54"/>
        <v>0</v>
      </c>
      <c r="K565" s="35">
        <v>0</v>
      </c>
      <c r="L565" s="25">
        <f t="shared" si="52"/>
        <v>0</v>
      </c>
      <c r="M565" s="26">
        <f t="shared" si="53"/>
        <v>0</v>
      </c>
    </row>
    <row r="566" spans="4:13" x14ac:dyDescent="0.25">
      <c r="D566" s="16"/>
      <c r="E566" s="30"/>
      <c r="F566" s="30" t="s">
        <v>314</v>
      </c>
      <c r="G566" s="36" t="s">
        <v>5</v>
      </c>
      <c r="H566" s="30">
        <f>40+40+40+30</f>
        <v>150</v>
      </c>
      <c r="I566" s="37">
        <v>0</v>
      </c>
      <c r="J566" s="25">
        <f t="shared" si="54"/>
        <v>0</v>
      </c>
      <c r="K566" s="38">
        <v>0</v>
      </c>
      <c r="L566" s="25">
        <f t="shared" si="52"/>
        <v>0</v>
      </c>
      <c r="M566" s="26">
        <f t="shared" si="53"/>
        <v>0</v>
      </c>
    </row>
    <row r="567" spans="4:13" x14ac:dyDescent="0.25">
      <c r="D567" s="16"/>
      <c r="E567" s="30"/>
      <c r="F567" s="30" t="s">
        <v>315</v>
      </c>
      <c r="G567" s="36" t="s">
        <v>5</v>
      </c>
      <c r="H567" s="30">
        <f>30</f>
        <v>30</v>
      </c>
      <c r="I567" s="37">
        <v>0</v>
      </c>
      <c r="J567" s="25">
        <f t="shared" si="54"/>
        <v>0</v>
      </c>
      <c r="K567" s="38">
        <v>0</v>
      </c>
      <c r="L567" s="25">
        <f t="shared" si="52"/>
        <v>0</v>
      </c>
      <c r="M567" s="26">
        <f t="shared" si="53"/>
        <v>0</v>
      </c>
    </row>
    <row r="568" spans="4:13" x14ac:dyDescent="0.25">
      <c r="D568" s="16"/>
      <c r="E568" s="30"/>
      <c r="F568" s="30" t="s">
        <v>336</v>
      </c>
      <c r="G568" s="6" t="s">
        <v>5</v>
      </c>
      <c r="H568" s="30">
        <f>27+35</f>
        <v>62</v>
      </c>
      <c r="I568" s="7">
        <v>0</v>
      </c>
      <c r="J568" s="25">
        <f t="shared" si="54"/>
        <v>0</v>
      </c>
      <c r="K568" s="35">
        <v>0</v>
      </c>
      <c r="L568" s="25">
        <f t="shared" si="52"/>
        <v>0</v>
      </c>
      <c r="M568" s="26">
        <f t="shared" si="53"/>
        <v>0</v>
      </c>
    </row>
    <row r="569" spans="4:13" x14ac:dyDescent="0.25">
      <c r="D569" s="16"/>
      <c r="E569" s="30"/>
      <c r="F569" s="30" t="s">
        <v>335</v>
      </c>
      <c r="G569" s="6" t="s">
        <v>5</v>
      </c>
      <c r="H569" s="30">
        <f>16*80+2*80</f>
        <v>1440</v>
      </c>
      <c r="I569" s="7">
        <v>0</v>
      </c>
      <c r="J569" s="25">
        <f t="shared" si="54"/>
        <v>0</v>
      </c>
      <c r="K569" s="35">
        <v>0</v>
      </c>
      <c r="L569" s="25">
        <f t="shared" si="52"/>
        <v>0</v>
      </c>
      <c r="M569" s="26">
        <f t="shared" si="53"/>
        <v>0</v>
      </c>
    </row>
    <row r="570" spans="4:13" x14ac:dyDescent="0.25">
      <c r="D570" s="16"/>
      <c r="E570" s="30"/>
      <c r="F570" s="23" t="s">
        <v>9</v>
      </c>
      <c r="G570" s="17" t="s">
        <v>10</v>
      </c>
      <c r="H570" s="6" t="s">
        <v>22</v>
      </c>
      <c r="I570" s="7">
        <v>0</v>
      </c>
      <c r="J570" s="25">
        <f t="shared" si="54"/>
        <v>0</v>
      </c>
      <c r="K570" s="40"/>
      <c r="L570" s="25"/>
      <c r="M570" s="26">
        <f t="shared" ref="M570" si="55">J570+L570</f>
        <v>0</v>
      </c>
    </row>
    <row r="571" spans="4:13" x14ac:dyDescent="0.25">
      <c r="D571" s="21" t="s">
        <v>363</v>
      </c>
      <c r="E571" s="62"/>
      <c r="F571" s="62"/>
      <c r="G571" s="65"/>
      <c r="H571" s="62"/>
      <c r="I571" s="66"/>
      <c r="J571" s="67"/>
      <c r="K571" s="71"/>
      <c r="L571" s="67"/>
      <c r="M571" s="68"/>
    </row>
    <row r="572" spans="4:13" x14ac:dyDescent="0.25">
      <c r="D572" s="16"/>
      <c r="E572" s="30"/>
      <c r="F572" s="30" t="s">
        <v>65</v>
      </c>
      <c r="G572" s="17" t="s">
        <v>6</v>
      </c>
      <c r="H572" s="33">
        <v>4</v>
      </c>
      <c r="I572" s="27">
        <v>0</v>
      </c>
      <c r="J572" s="25">
        <f t="shared" ref="J572:J575" si="56">I572*H572</f>
        <v>0</v>
      </c>
      <c r="K572" s="27">
        <v>0</v>
      </c>
      <c r="L572" s="25">
        <f t="shared" ref="L572:L575" si="57">H572*K572</f>
        <v>0</v>
      </c>
      <c r="M572" s="26">
        <f t="shared" ref="M572:M575" si="58">J572+L572</f>
        <v>0</v>
      </c>
    </row>
    <row r="573" spans="4:13" x14ac:dyDescent="0.25">
      <c r="D573" s="16"/>
      <c r="E573" s="30"/>
      <c r="F573" s="30" t="s">
        <v>69</v>
      </c>
      <c r="G573" s="17" t="s">
        <v>6</v>
      </c>
      <c r="H573" s="33">
        <f>10+16+23+2</f>
        <v>51</v>
      </c>
      <c r="I573" s="27">
        <v>0</v>
      </c>
      <c r="J573" s="25">
        <f t="shared" si="56"/>
        <v>0</v>
      </c>
      <c r="K573" s="27">
        <v>0</v>
      </c>
      <c r="L573" s="25">
        <f t="shared" si="57"/>
        <v>0</v>
      </c>
      <c r="M573" s="26">
        <f t="shared" si="58"/>
        <v>0</v>
      </c>
    </row>
    <row r="574" spans="4:13" x14ac:dyDescent="0.25">
      <c r="D574" s="16"/>
      <c r="E574" s="30"/>
      <c r="F574" s="30" t="s">
        <v>367</v>
      </c>
      <c r="G574" s="17" t="s">
        <v>6</v>
      </c>
      <c r="H574" s="33">
        <v>18</v>
      </c>
      <c r="I574" s="27">
        <v>0</v>
      </c>
      <c r="J574" s="25">
        <f t="shared" si="56"/>
        <v>0</v>
      </c>
      <c r="K574" s="27">
        <v>0</v>
      </c>
      <c r="L574" s="25">
        <f t="shared" si="57"/>
        <v>0</v>
      </c>
      <c r="M574" s="26">
        <f t="shared" si="58"/>
        <v>0</v>
      </c>
    </row>
    <row r="575" spans="4:13" x14ac:dyDescent="0.25">
      <c r="D575" s="16"/>
      <c r="E575" s="30"/>
      <c r="F575" s="30" t="s">
        <v>368</v>
      </c>
      <c r="G575" s="17" t="s">
        <v>6</v>
      </c>
      <c r="H575" s="33">
        <f>52+19+2</f>
        <v>73</v>
      </c>
      <c r="I575" s="27">
        <v>0</v>
      </c>
      <c r="J575" s="25">
        <f t="shared" si="56"/>
        <v>0</v>
      </c>
      <c r="K575" s="27">
        <v>0</v>
      </c>
      <c r="L575" s="25">
        <f t="shared" si="57"/>
        <v>0</v>
      </c>
      <c r="M575" s="26">
        <f t="shared" si="58"/>
        <v>0</v>
      </c>
    </row>
    <row r="576" spans="4:13" x14ac:dyDescent="0.25">
      <c r="D576" s="16"/>
      <c r="E576" s="30"/>
      <c r="F576" s="23" t="s">
        <v>9</v>
      </c>
      <c r="G576" s="17" t="s">
        <v>6</v>
      </c>
      <c r="H576" s="24">
        <v>1</v>
      </c>
      <c r="I576" s="27">
        <v>0</v>
      </c>
      <c r="J576" s="25">
        <f t="shared" ref="J576" si="59">I576*H576</f>
        <v>0</v>
      </c>
      <c r="K576" s="27"/>
      <c r="L576" s="25"/>
      <c r="M576" s="26">
        <f t="shared" ref="M576" si="60">J576+L576</f>
        <v>0</v>
      </c>
    </row>
    <row r="577" spans="4:13" x14ac:dyDescent="0.3">
      <c r="D577" s="21" t="s">
        <v>370</v>
      </c>
      <c r="E577" s="21"/>
      <c r="F577" s="21"/>
      <c r="G577" s="21"/>
      <c r="H577" s="21"/>
      <c r="I577" s="31"/>
      <c r="J577" s="31"/>
      <c r="K577" s="31"/>
      <c r="L577" s="31"/>
      <c r="M577" s="31"/>
    </row>
    <row r="578" spans="4:13" x14ac:dyDescent="0.25">
      <c r="D578" s="16"/>
      <c r="E578" s="30"/>
      <c r="F578" s="30" t="s">
        <v>40</v>
      </c>
      <c r="G578" s="17" t="s">
        <v>5</v>
      </c>
      <c r="H578" s="33">
        <v>3500</v>
      </c>
      <c r="I578" s="27"/>
      <c r="J578" s="25"/>
      <c r="K578" s="40">
        <v>0</v>
      </c>
      <c r="L578" s="25">
        <f t="shared" ref="L578:L580" si="61">H578*K578</f>
        <v>0</v>
      </c>
      <c r="M578" s="26">
        <f t="shared" ref="M578:M579" si="62">J578+L578</f>
        <v>0</v>
      </c>
    </row>
    <row r="579" spans="4:13" x14ac:dyDescent="0.25">
      <c r="D579" s="16"/>
      <c r="E579" s="30"/>
      <c r="F579" s="23" t="s">
        <v>42</v>
      </c>
      <c r="G579" s="17" t="s">
        <v>24</v>
      </c>
      <c r="H579" s="6" t="s">
        <v>22</v>
      </c>
      <c r="I579" s="4"/>
      <c r="J579" s="25"/>
      <c r="K579" s="40">
        <v>0</v>
      </c>
      <c r="L579" s="25">
        <f t="shared" si="61"/>
        <v>0</v>
      </c>
      <c r="M579" s="26">
        <f t="shared" si="62"/>
        <v>0</v>
      </c>
    </row>
    <row r="580" spans="4:13" x14ac:dyDescent="0.25">
      <c r="D580" s="16"/>
      <c r="E580" s="30"/>
      <c r="F580" s="23" t="s">
        <v>43</v>
      </c>
      <c r="G580" s="17" t="s">
        <v>24</v>
      </c>
      <c r="H580" s="6" t="s">
        <v>22</v>
      </c>
      <c r="I580" s="4"/>
      <c r="J580" s="25"/>
      <c r="K580" s="40">
        <v>0</v>
      </c>
      <c r="L580" s="25">
        <f t="shared" si="61"/>
        <v>0</v>
      </c>
      <c r="M580" s="26">
        <f>J580+L580</f>
        <v>0</v>
      </c>
    </row>
    <row r="581" spans="4:13" x14ac:dyDescent="0.3">
      <c r="D581" s="21" t="s">
        <v>380</v>
      </c>
      <c r="E581" s="21"/>
      <c r="F581" s="21"/>
      <c r="G581" s="21"/>
      <c r="H581" s="21"/>
      <c r="I581" s="31"/>
      <c r="J581" s="31"/>
      <c r="K581" s="31"/>
      <c r="L581" s="31"/>
      <c r="M581" s="31"/>
    </row>
    <row r="582" spans="4:13" x14ac:dyDescent="0.25">
      <c r="D582" s="16"/>
      <c r="E582" s="30"/>
      <c r="F582" s="30" t="s">
        <v>381</v>
      </c>
      <c r="G582" s="17" t="s">
        <v>6</v>
      </c>
      <c r="H582" s="3">
        <v>10</v>
      </c>
      <c r="I582" s="4">
        <v>0</v>
      </c>
      <c r="J582" s="25">
        <f t="shared" ref="J582" si="63">I582*H582</f>
        <v>0</v>
      </c>
      <c r="K582" s="40">
        <v>0</v>
      </c>
      <c r="L582" s="25">
        <f t="shared" ref="L582" si="64">H582*K582</f>
        <v>0</v>
      </c>
      <c r="M582" s="26">
        <f t="shared" ref="M582" si="65">J582+L582</f>
        <v>0</v>
      </c>
    </row>
    <row r="583" spans="4:13" x14ac:dyDescent="0.25">
      <c r="D583" s="16"/>
      <c r="E583" s="30"/>
      <c r="F583" s="23" t="s">
        <v>382</v>
      </c>
      <c r="G583" s="17" t="s">
        <v>6</v>
      </c>
      <c r="H583" s="3">
        <v>10</v>
      </c>
      <c r="I583" s="4">
        <v>0</v>
      </c>
      <c r="J583" s="25">
        <f t="shared" ref="J583:J585" si="66">I583*H583</f>
        <v>0</v>
      </c>
      <c r="K583" s="40">
        <v>0</v>
      </c>
      <c r="L583" s="25">
        <f t="shared" ref="L583:L585" si="67">H583*K583</f>
        <v>0</v>
      </c>
      <c r="M583" s="26">
        <f t="shared" ref="M583:M584" si="68">J583+L583</f>
        <v>0</v>
      </c>
    </row>
    <row r="584" spans="4:13" x14ac:dyDescent="0.25">
      <c r="D584" s="16"/>
      <c r="E584" s="30"/>
      <c r="F584" s="23" t="s">
        <v>383</v>
      </c>
      <c r="G584" s="17" t="s">
        <v>6</v>
      </c>
      <c r="H584" s="3">
        <v>10</v>
      </c>
      <c r="I584" s="4">
        <v>0</v>
      </c>
      <c r="J584" s="25">
        <f t="shared" si="66"/>
        <v>0</v>
      </c>
      <c r="K584" s="40"/>
      <c r="L584" s="25"/>
      <c r="M584" s="26">
        <f t="shared" si="68"/>
        <v>0</v>
      </c>
    </row>
    <row r="585" spans="4:13" x14ac:dyDescent="0.25">
      <c r="D585" s="16"/>
      <c r="E585" s="30"/>
      <c r="F585" s="23" t="s">
        <v>384</v>
      </c>
      <c r="G585" s="17" t="s">
        <v>6</v>
      </c>
      <c r="H585" s="3">
        <v>36</v>
      </c>
      <c r="I585" s="4">
        <v>0</v>
      </c>
      <c r="J585" s="25">
        <f t="shared" si="66"/>
        <v>0</v>
      </c>
      <c r="K585" s="40">
        <v>0</v>
      </c>
      <c r="L585" s="25">
        <f t="shared" si="67"/>
        <v>0</v>
      </c>
      <c r="M585" s="26">
        <f t="shared" ref="M585" si="69">J585+L585</f>
        <v>0</v>
      </c>
    </row>
    <row r="586" spans="4:13" x14ac:dyDescent="0.25">
      <c r="D586" s="16"/>
      <c r="E586" s="30"/>
      <c r="F586" s="23" t="s">
        <v>385</v>
      </c>
      <c r="G586" s="17" t="s">
        <v>6</v>
      </c>
      <c r="H586" s="3">
        <v>15</v>
      </c>
      <c r="I586" s="4">
        <v>0</v>
      </c>
      <c r="J586" s="25">
        <f t="shared" ref="J586" si="70">I586*H586</f>
        <v>0</v>
      </c>
      <c r="K586" s="40">
        <v>0</v>
      </c>
      <c r="L586" s="25">
        <f t="shared" ref="L586" si="71">H586*K586</f>
        <v>0</v>
      </c>
      <c r="M586" s="26">
        <f t="shared" ref="M586" si="72">J586+L586</f>
        <v>0</v>
      </c>
    </row>
    <row r="587" spans="4:13" x14ac:dyDescent="0.25">
      <c r="D587" s="16"/>
      <c r="E587" s="30"/>
      <c r="F587" s="23" t="s">
        <v>386</v>
      </c>
      <c r="G587" s="17" t="s">
        <v>6</v>
      </c>
      <c r="H587" s="3">
        <v>38</v>
      </c>
      <c r="I587" s="4">
        <v>0</v>
      </c>
      <c r="J587" s="25">
        <f t="shared" ref="J587" si="73">I587*H587</f>
        <v>0</v>
      </c>
      <c r="K587" s="40">
        <v>0</v>
      </c>
      <c r="L587" s="25">
        <f t="shared" ref="L587" si="74">H587*K587</f>
        <v>0</v>
      </c>
      <c r="M587" s="26">
        <f t="shared" ref="M587" si="75">J587+L587</f>
        <v>0</v>
      </c>
    </row>
    <row r="588" spans="4:13" x14ac:dyDescent="0.25">
      <c r="D588" s="16"/>
      <c r="E588" s="30"/>
      <c r="F588" s="23" t="s">
        <v>387</v>
      </c>
      <c r="G588" s="17" t="s">
        <v>6</v>
      </c>
      <c r="H588" s="3">
        <v>6</v>
      </c>
      <c r="I588" s="4">
        <v>0</v>
      </c>
      <c r="J588" s="25">
        <f t="shared" ref="J588" si="76">I588*H588</f>
        <v>0</v>
      </c>
      <c r="K588" s="40">
        <v>0</v>
      </c>
      <c r="L588" s="25">
        <f t="shared" ref="L588" si="77">H588*K588</f>
        <v>0</v>
      </c>
      <c r="M588" s="26">
        <f t="shared" ref="M588" si="78">J588+L588</f>
        <v>0</v>
      </c>
    </row>
    <row r="589" spans="4:13" x14ac:dyDescent="0.25">
      <c r="D589" s="16"/>
      <c r="E589" s="30"/>
      <c r="F589" s="1" t="s">
        <v>137</v>
      </c>
      <c r="G589" s="17" t="s">
        <v>6</v>
      </c>
      <c r="H589" s="3">
        <v>10</v>
      </c>
      <c r="I589" s="4">
        <v>0</v>
      </c>
      <c r="J589" s="25">
        <f t="shared" ref="J589" si="79">I589*H589</f>
        <v>0</v>
      </c>
      <c r="K589" s="40">
        <v>0</v>
      </c>
      <c r="L589" s="25">
        <f t="shared" ref="L589" si="80">H589*K589</f>
        <v>0</v>
      </c>
      <c r="M589" s="26">
        <f t="shared" ref="M589" si="81">J589+L589</f>
        <v>0</v>
      </c>
    </row>
    <row r="590" spans="4:13" x14ac:dyDescent="0.3">
      <c r="D590" s="51"/>
      <c r="E590" s="52"/>
      <c r="F590" s="53" t="s">
        <v>21</v>
      </c>
      <c r="G590" s="54"/>
      <c r="H590" s="54"/>
      <c r="I590" s="55"/>
      <c r="J590" s="55">
        <f>SUM(J8:J589)</f>
        <v>0</v>
      </c>
      <c r="K590" s="55"/>
      <c r="L590" s="55">
        <f>SUM(L8:L589)</f>
        <v>0</v>
      </c>
      <c r="M590" s="56">
        <f>SUM(M8:M589)</f>
        <v>0</v>
      </c>
    </row>
    <row r="591" spans="4:13" x14ac:dyDescent="0.3">
      <c r="D591" s="57"/>
      <c r="E591" s="58"/>
      <c r="H591" s="15"/>
      <c r="I591" s="15"/>
      <c r="J591" s="15"/>
      <c r="K591" s="15"/>
      <c r="L591" s="15"/>
    </row>
    <row r="592" spans="4:13" x14ac:dyDescent="0.3">
      <c r="D592" s="57"/>
      <c r="E592" s="58"/>
      <c r="H592" s="15"/>
      <c r="I592" s="15"/>
      <c r="J592" s="15"/>
      <c r="K592" s="15"/>
      <c r="L592" s="15"/>
    </row>
    <row r="593" spans="4:12" x14ac:dyDescent="0.3">
      <c r="D593" s="57"/>
      <c r="E593" s="58"/>
      <c r="H593" s="15"/>
      <c r="I593" s="15"/>
      <c r="J593" s="15"/>
      <c r="K593" s="15"/>
      <c r="L593" s="15"/>
    </row>
    <row r="594" spans="4:12" x14ac:dyDescent="0.3">
      <c r="D594" s="57"/>
      <c r="E594" s="58"/>
      <c r="H594" s="15"/>
      <c r="I594" s="15"/>
      <c r="J594" s="15"/>
      <c r="L594" s="15"/>
    </row>
    <row r="595" spans="4:12" x14ac:dyDescent="0.3">
      <c r="D595" s="57"/>
      <c r="E595" s="58"/>
      <c r="H595" s="15"/>
      <c r="I595" s="15"/>
      <c r="J595" s="15"/>
      <c r="K595" s="15"/>
      <c r="L595" s="15"/>
    </row>
    <row r="596" spans="4:12" x14ac:dyDescent="0.3">
      <c r="D596" s="57"/>
      <c r="E596" s="58"/>
      <c r="H596" s="15"/>
      <c r="I596" s="15"/>
      <c r="J596" s="15"/>
      <c r="K596" s="15"/>
      <c r="L596" s="15"/>
    </row>
    <row r="597" spans="4:12" x14ac:dyDescent="0.3">
      <c r="D597" s="57"/>
      <c r="E597" s="58"/>
      <c r="H597" s="15"/>
      <c r="I597" s="15"/>
      <c r="J597" s="15"/>
      <c r="K597" s="15"/>
      <c r="L597" s="15"/>
    </row>
    <row r="598" spans="4:12" x14ac:dyDescent="0.3">
      <c r="D598" s="57"/>
      <c r="E598" s="58"/>
      <c r="H598" s="15"/>
      <c r="I598" s="15"/>
      <c r="J598" s="15"/>
      <c r="K598" s="15"/>
      <c r="L598" s="15"/>
    </row>
    <row r="599" spans="4:12" x14ac:dyDescent="0.3">
      <c r="D599" s="57"/>
      <c r="E599" s="58"/>
      <c r="H599" s="15"/>
      <c r="I599" s="15"/>
      <c r="J599" s="15"/>
      <c r="K599" s="15"/>
      <c r="L599" s="15"/>
    </row>
    <row r="600" spans="4:12" x14ac:dyDescent="0.3">
      <c r="D600" s="57"/>
      <c r="E600" s="58"/>
      <c r="H600" s="15"/>
      <c r="I600" s="15"/>
      <c r="J600" s="15"/>
      <c r="K600" s="15"/>
      <c r="L600" s="15"/>
    </row>
    <row r="601" spans="4:12" x14ac:dyDescent="0.3">
      <c r="D601" s="57"/>
      <c r="E601" s="58"/>
      <c r="H601" s="15"/>
      <c r="I601" s="15"/>
      <c r="J601" s="15"/>
      <c r="K601" s="15"/>
      <c r="L601" s="15"/>
    </row>
    <row r="602" spans="4:12" x14ac:dyDescent="0.3">
      <c r="D602" s="57"/>
      <c r="E602" s="58"/>
      <c r="H602" s="15"/>
      <c r="I602" s="15"/>
      <c r="J602" s="15"/>
      <c r="K602" s="15"/>
      <c r="L602" s="15"/>
    </row>
    <row r="603" spans="4:12" x14ac:dyDescent="0.3">
      <c r="D603" s="58"/>
      <c r="E603" s="58"/>
      <c r="H603" s="15"/>
      <c r="I603" s="15"/>
      <c r="J603" s="15"/>
      <c r="K603" s="15"/>
      <c r="L603" s="15"/>
    </row>
    <row r="604" spans="4:12" x14ac:dyDescent="0.3">
      <c r="D604" s="57"/>
      <c r="E604" s="58"/>
      <c r="H604" s="15"/>
      <c r="I604" s="15"/>
      <c r="J604" s="15"/>
      <c r="K604" s="15"/>
      <c r="L604" s="15"/>
    </row>
    <row r="605" spans="4:12" x14ac:dyDescent="0.3">
      <c r="D605" s="58"/>
      <c r="E605" s="58"/>
      <c r="H605" s="15"/>
      <c r="I605" s="15"/>
      <c r="J605" s="15"/>
      <c r="K605" s="15"/>
      <c r="L605" s="15"/>
    </row>
    <row r="606" spans="4:12" x14ac:dyDescent="0.3">
      <c r="D606" s="58"/>
      <c r="E606" s="58"/>
      <c r="H606" s="15"/>
      <c r="I606" s="15"/>
      <c r="J606" s="15"/>
      <c r="K606" s="15"/>
      <c r="L606" s="15"/>
    </row>
    <row r="607" spans="4:12" x14ac:dyDescent="0.3">
      <c r="D607" s="58"/>
      <c r="E607" s="58"/>
      <c r="H607" s="15"/>
      <c r="I607" s="15"/>
      <c r="J607" s="15"/>
      <c r="K607" s="15"/>
      <c r="L607" s="15"/>
    </row>
    <row r="608" spans="4:12" x14ac:dyDescent="0.3">
      <c r="D608" s="58"/>
      <c r="E608" s="57"/>
      <c r="H608" s="15"/>
      <c r="I608" s="15"/>
      <c r="J608" s="15"/>
      <c r="K608" s="15"/>
      <c r="L608" s="15"/>
    </row>
    <row r="609" spans="4:12" x14ac:dyDescent="0.3">
      <c r="D609" s="58"/>
      <c r="E609" s="57"/>
      <c r="H609" s="15"/>
      <c r="I609" s="15"/>
      <c r="J609" s="15"/>
      <c r="K609" s="15"/>
      <c r="L609" s="15"/>
    </row>
    <row r="610" spans="4:12" x14ac:dyDescent="0.3">
      <c r="D610" s="58"/>
      <c r="E610" s="57"/>
      <c r="H610" s="15"/>
      <c r="I610" s="15"/>
      <c r="J610" s="15"/>
      <c r="K610" s="15"/>
      <c r="L610" s="15"/>
    </row>
    <row r="611" spans="4:12" x14ac:dyDescent="0.3">
      <c r="D611" s="58"/>
      <c r="E611" s="57"/>
      <c r="H611" s="15"/>
      <c r="I611" s="15"/>
      <c r="J611" s="15"/>
      <c r="K611" s="15"/>
      <c r="L611" s="15"/>
    </row>
    <row r="612" spans="4:12" x14ac:dyDescent="0.3">
      <c r="D612" s="58"/>
      <c r="E612" s="57"/>
      <c r="H612" s="15"/>
      <c r="I612" s="15"/>
      <c r="J612" s="15"/>
      <c r="K612" s="15"/>
      <c r="L612" s="15"/>
    </row>
    <row r="613" spans="4:12" x14ac:dyDescent="0.3">
      <c r="D613" s="58"/>
      <c r="E613" s="57"/>
      <c r="H613" s="15"/>
      <c r="I613" s="15"/>
      <c r="J613" s="15"/>
      <c r="K613" s="15"/>
      <c r="L613" s="15"/>
    </row>
    <row r="614" spans="4:12" x14ac:dyDescent="0.3">
      <c r="D614" s="58"/>
      <c r="E614" s="57"/>
      <c r="H614" s="15"/>
      <c r="I614" s="15"/>
      <c r="J614" s="15"/>
      <c r="K614" s="15"/>
      <c r="L614" s="15"/>
    </row>
    <row r="615" spans="4:12" x14ac:dyDescent="0.3">
      <c r="D615" s="58"/>
      <c r="E615" s="57"/>
      <c r="H615" s="15"/>
      <c r="I615" s="15"/>
      <c r="J615" s="15"/>
      <c r="K615" s="15"/>
      <c r="L615" s="15"/>
    </row>
    <row r="616" spans="4:12" x14ac:dyDescent="0.3">
      <c r="D616" s="58"/>
      <c r="E616" s="58"/>
      <c r="H616" s="15"/>
      <c r="I616" s="15"/>
      <c r="J616" s="15"/>
      <c r="K616" s="15"/>
      <c r="L616" s="15"/>
    </row>
    <row r="617" spans="4:12" x14ac:dyDescent="0.3">
      <c r="D617" s="58"/>
      <c r="E617" s="57"/>
      <c r="H617" s="15"/>
      <c r="I617" s="15"/>
      <c r="J617" s="15"/>
      <c r="K617" s="15"/>
      <c r="L617" s="15"/>
    </row>
    <row r="618" spans="4:12" x14ac:dyDescent="0.3">
      <c r="D618" s="58"/>
      <c r="E618" s="57"/>
      <c r="H618" s="15"/>
      <c r="I618" s="15"/>
      <c r="J618" s="15"/>
      <c r="K618" s="15"/>
      <c r="L618" s="15"/>
    </row>
    <row r="619" spans="4:12" x14ac:dyDescent="0.3">
      <c r="D619" s="58"/>
      <c r="E619" s="57"/>
      <c r="H619" s="15"/>
      <c r="I619" s="15"/>
      <c r="J619" s="15"/>
      <c r="K619" s="15"/>
      <c r="L619" s="15"/>
    </row>
    <row r="620" spans="4:12" x14ac:dyDescent="0.3">
      <c r="D620" s="58"/>
      <c r="E620" s="57"/>
      <c r="H620" s="15"/>
      <c r="I620" s="15"/>
      <c r="J620" s="15"/>
      <c r="K620" s="15"/>
      <c r="L620" s="15"/>
    </row>
    <row r="621" spans="4:12" x14ac:dyDescent="0.3">
      <c r="D621" s="58"/>
      <c r="E621" s="57"/>
      <c r="H621" s="15"/>
      <c r="I621" s="15"/>
      <c r="J621" s="15"/>
      <c r="K621" s="15"/>
      <c r="L621" s="15"/>
    </row>
    <row r="622" spans="4:12" x14ac:dyDescent="0.3">
      <c r="D622" s="58"/>
      <c r="E622" s="57"/>
      <c r="H622" s="15"/>
      <c r="I622" s="15"/>
      <c r="J622" s="15"/>
      <c r="K622" s="15"/>
      <c r="L622" s="15"/>
    </row>
    <row r="623" spans="4:12" x14ac:dyDescent="0.3">
      <c r="D623" s="58"/>
      <c r="E623" s="57"/>
      <c r="H623" s="15"/>
      <c r="I623" s="15"/>
      <c r="J623" s="15"/>
      <c r="K623" s="15"/>
      <c r="L623" s="15"/>
    </row>
    <row r="624" spans="4:12" x14ac:dyDescent="0.3">
      <c r="D624" s="58"/>
      <c r="E624" s="58"/>
      <c r="H624" s="15"/>
      <c r="I624" s="15"/>
      <c r="J624" s="15"/>
      <c r="K624" s="15"/>
      <c r="L624" s="15"/>
    </row>
    <row r="625" spans="4:12" x14ac:dyDescent="0.3">
      <c r="D625" s="58"/>
      <c r="E625" s="57"/>
      <c r="H625" s="15"/>
      <c r="I625" s="15"/>
      <c r="J625" s="15"/>
      <c r="K625" s="15"/>
      <c r="L625" s="15"/>
    </row>
    <row r="626" spans="4:12" x14ac:dyDescent="0.3">
      <c r="D626" s="58"/>
      <c r="E626" s="57"/>
      <c r="H626" s="15"/>
      <c r="I626" s="15"/>
      <c r="J626" s="15"/>
      <c r="K626" s="15"/>
      <c r="L626" s="15"/>
    </row>
    <row r="627" spans="4:12" x14ac:dyDescent="0.3">
      <c r="D627" s="58"/>
      <c r="E627" s="57"/>
      <c r="H627" s="15"/>
      <c r="I627" s="15"/>
      <c r="J627" s="15"/>
      <c r="K627" s="15"/>
      <c r="L627" s="15"/>
    </row>
    <row r="628" spans="4:12" x14ac:dyDescent="0.3">
      <c r="D628" s="58"/>
      <c r="E628" s="57"/>
      <c r="H628" s="15"/>
      <c r="I628" s="15"/>
      <c r="J628" s="15"/>
      <c r="K628" s="15"/>
      <c r="L628" s="15"/>
    </row>
    <row r="629" spans="4:12" x14ac:dyDescent="0.3">
      <c r="D629" s="58"/>
      <c r="E629" s="57"/>
      <c r="H629" s="15"/>
      <c r="I629" s="15"/>
      <c r="J629" s="15"/>
      <c r="K629" s="15"/>
      <c r="L629" s="15"/>
    </row>
    <row r="630" spans="4:12" x14ac:dyDescent="0.3">
      <c r="D630" s="58"/>
      <c r="E630" s="57"/>
      <c r="H630" s="15"/>
      <c r="I630" s="15"/>
      <c r="J630" s="15"/>
      <c r="K630" s="15"/>
      <c r="L630" s="15"/>
    </row>
    <row r="631" spans="4:12" x14ac:dyDescent="0.3">
      <c r="D631" s="58"/>
      <c r="E631" s="57"/>
      <c r="H631" s="15"/>
      <c r="I631" s="15"/>
      <c r="J631" s="15"/>
      <c r="K631" s="15"/>
      <c r="L631" s="15"/>
    </row>
    <row r="632" spans="4:12" x14ac:dyDescent="0.3">
      <c r="D632" s="58"/>
      <c r="E632" s="57"/>
      <c r="H632" s="15"/>
      <c r="I632" s="15"/>
      <c r="J632" s="15"/>
      <c r="K632" s="15"/>
      <c r="L632" s="15"/>
    </row>
    <row r="633" spans="4:12" x14ac:dyDescent="0.3">
      <c r="D633" s="58"/>
      <c r="E633" s="57"/>
      <c r="H633" s="15"/>
      <c r="I633" s="15"/>
      <c r="J633" s="15"/>
      <c r="K633" s="15"/>
      <c r="L633" s="15"/>
    </row>
    <row r="634" spans="4:12" x14ac:dyDescent="0.3">
      <c r="D634" s="58"/>
      <c r="E634" s="58"/>
      <c r="H634" s="15"/>
      <c r="I634" s="15"/>
      <c r="J634" s="15"/>
      <c r="K634" s="15"/>
      <c r="L634" s="15"/>
    </row>
    <row r="635" spans="4:12" x14ac:dyDescent="0.3">
      <c r="D635" s="58"/>
      <c r="E635" s="57"/>
      <c r="H635" s="15"/>
      <c r="I635" s="15"/>
      <c r="J635" s="15"/>
      <c r="K635" s="15"/>
      <c r="L635" s="15"/>
    </row>
    <row r="636" spans="4:12" x14ac:dyDescent="0.3">
      <c r="D636" s="58"/>
      <c r="E636" s="57"/>
      <c r="H636" s="15"/>
      <c r="I636" s="15"/>
      <c r="J636" s="15"/>
      <c r="K636" s="15"/>
      <c r="L636" s="15"/>
    </row>
    <row r="637" spans="4:12" x14ac:dyDescent="0.3">
      <c r="D637" s="58"/>
      <c r="E637" s="57"/>
      <c r="H637" s="15"/>
      <c r="I637" s="15"/>
      <c r="J637" s="15"/>
      <c r="K637" s="15"/>
      <c r="L637" s="15"/>
    </row>
    <row r="638" spans="4:12" x14ac:dyDescent="0.3">
      <c r="D638" s="58"/>
      <c r="E638" s="57"/>
      <c r="H638" s="15"/>
      <c r="I638" s="15"/>
      <c r="J638" s="15"/>
      <c r="K638" s="15"/>
      <c r="L638" s="15"/>
    </row>
    <row r="639" spans="4:12" x14ac:dyDescent="0.3">
      <c r="D639" s="58"/>
      <c r="E639" s="57"/>
      <c r="H639" s="15"/>
      <c r="I639" s="15"/>
      <c r="J639" s="15"/>
      <c r="K639" s="15"/>
      <c r="L639" s="15"/>
    </row>
    <row r="640" spans="4:12" x14ac:dyDescent="0.3">
      <c r="D640" s="58"/>
      <c r="E640" s="57"/>
      <c r="H640" s="15"/>
      <c r="I640" s="15"/>
      <c r="J640" s="15"/>
      <c r="K640" s="15"/>
      <c r="L640" s="15"/>
    </row>
    <row r="641" spans="4:12" x14ac:dyDescent="0.3">
      <c r="D641" s="58"/>
      <c r="E641" s="57"/>
      <c r="H641" s="15"/>
      <c r="I641" s="15"/>
      <c r="J641" s="15"/>
      <c r="K641" s="15"/>
      <c r="L641" s="15"/>
    </row>
    <row r="642" spans="4:12" x14ac:dyDescent="0.3">
      <c r="D642" s="58"/>
      <c r="E642" s="57"/>
      <c r="H642" s="15"/>
      <c r="I642" s="15"/>
      <c r="J642" s="15"/>
      <c r="K642" s="15"/>
      <c r="L642" s="15"/>
    </row>
    <row r="643" spans="4:12" x14ac:dyDescent="0.3">
      <c r="D643" s="58"/>
      <c r="E643" s="57"/>
      <c r="H643" s="15"/>
      <c r="I643" s="15"/>
      <c r="J643" s="15"/>
      <c r="K643" s="15"/>
      <c r="L643" s="15"/>
    </row>
    <row r="644" spans="4:12" x14ac:dyDescent="0.3">
      <c r="D644" s="58"/>
      <c r="E644" s="58"/>
      <c r="H644" s="15"/>
      <c r="I644" s="15"/>
      <c r="J644" s="15"/>
      <c r="K644" s="15"/>
      <c r="L644" s="15"/>
    </row>
    <row r="645" spans="4:12" x14ac:dyDescent="0.3">
      <c r="D645" s="58"/>
      <c r="E645" s="57"/>
      <c r="H645" s="15"/>
      <c r="I645" s="15"/>
      <c r="J645" s="15"/>
      <c r="K645" s="15"/>
      <c r="L645" s="15"/>
    </row>
    <row r="646" spans="4:12" x14ac:dyDescent="0.3">
      <c r="D646" s="58"/>
      <c r="E646" s="57"/>
      <c r="H646" s="15"/>
      <c r="I646" s="15"/>
      <c r="J646" s="15"/>
      <c r="K646" s="15"/>
      <c r="L646" s="15"/>
    </row>
    <row r="647" spans="4:12" x14ac:dyDescent="0.3">
      <c r="D647" s="58"/>
      <c r="E647" s="57"/>
      <c r="H647" s="15"/>
      <c r="I647" s="15"/>
      <c r="J647" s="15"/>
      <c r="K647" s="15"/>
      <c r="L647" s="15"/>
    </row>
    <row r="648" spans="4:12" x14ac:dyDescent="0.3">
      <c r="D648" s="58"/>
      <c r="E648" s="57"/>
      <c r="H648" s="15"/>
      <c r="I648" s="15"/>
      <c r="J648" s="15"/>
      <c r="K648" s="15"/>
      <c r="L648" s="15"/>
    </row>
    <row r="649" spans="4:12" x14ac:dyDescent="0.3">
      <c r="D649" s="58"/>
      <c r="E649" s="57"/>
      <c r="H649" s="15"/>
      <c r="I649" s="15"/>
      <c r="J649" s="15"/>
      <c r="K649" s="15"/>
      <c r="L649" s="15"/>
    </row>
    <row r="650" spans="4:12" x14ac:dyDescent="0.3">
      <c r="D650" s="58"/>
      <c r="E650" s="57"/>
      <c r="H650" s="15"/>
      <c r="I650" s="15"/>
      <c r="J650" s="15"/>
      <c r="K650" s="15"/>
      <c r="L650" s="15"/>
    </row>
    <row r="651" spans="4:12" x14ac:dyDescent="0.3">
      <c r="D651" s="58"/>
      <c r="E651" s="57"/>
      <c r="H651" s="15"/>
      <c r="I651" s="15"/>
      <c r="J651" s="15"/>
      <c r="K651" s="15"/>
      <c r="L651" s="15"/>
    </row>
    <row r="652" spans="4:12" x14ac:dyDescent="0.3">
      <c r="D652" s="58"/>
      <c r="E652" s="57"/>
      <c r="H652" s="15"/>
      <c r="I652" s="15"/>
      <c r="J652" s="15"/>
      <c r="K652" s="15"/>
      <c r="L652" s="15"/>
    </row>
    <row r="653" spans="4:12" x14ac:dyDescent="0.3">
      <c r="D653" s="58"/>
      <c r="E653" s="58"/>
      <c r="H653" s="15"/>
      <c r="I653" s="15"/>
      <c r="J653" s="15"/>
      <c r="K653" s="15"/>
      <c r="L653" s="15"/>
    </row>
    <row r="654" spans="4:12" x14ac:dyDescent="0.3">
      <c r="D654" s="58"/>
      <c r="E654" s="57"/>
      <c r="H654" s="15"/>
      <c r="I654" s="15"/>
      <c r="J654" s="15"/>
      <c r="K654" s="15"/>
      <c r="L654" s="15"/>
    </row>
    <row r="655" spans="4:12" x14ac:dyDescent="0.3">
      <c r="D655" s="58"/>
      <c r="E655" s="57"/>
      <c r="H655" s="15"/>
      <c r="I655" s="15"/>
      <c r="J655" s="15"/>
      <c r="K655" s="15"/>
      <c r="L655" s="15"/>
    </row>
    <row r="656" spans="4:12" x14ac:dyDescent="0.3">
      <c r="D656" s="58"/>
      <c r="E656" s="57"/>
      <c r="H656" s="15"/>
      <c r="I656" s="15"/>
      <c r="J656" s="15"/>
      <c r="K656" s="15"/>
      <c r="L656" s="15"/>
    </row>
    <row r="657" spans="4:12" x14ac:dyDescent="0.3">
      <c r="D657" s="58"/>
      <c r="E657" s="57"/>
      <c r="H657" s="15"/>
      <c r="I657" s="15"/>
      <c r="J657" s="15"/>
      <c r="K657" s="15"/>
      <c r="L657" s="15"/>
    </row>
    <row r="658" spans="4:12" x14ac:dyDescent="0.3">
      <c r="D658" s="58"/>
      <c r="E658" s="57"/>
      <c r="H658" s="15"/>
      <c r="I658" s="15"/>
      <c r="J658" s="15"/>
      <c r="K658" s="15"/>
      <c r="L658" s="15"/>
    </row>
    <row r="659" spans="4:12" x14ac:dyDescent="0.3">
      <c r="D659" s="58"/>
      <c r="E659" s="57"/>
      <c r="H659" s="15"/>
      <c r="I659" s="15"/>
      <c r="J659" s="15"/>
      <c r="K659" s="15"/>
      <c r="L659" s="15"/>
    </row>
    <row r="660" spans="4:12" x14ac:dyDescent="0.3">
      <c r="D660" s="58"/>
      <c r="E660" s="57"/>
      <c r="H660" s="15"/>
      <c r="I660" s="15"/>
      <c r="J660" s="15"/>
      <c r="K660" s="15"/>
      <c r="L660" s="15"/>
    </row>
    <row r="661" spans="4:12" x14ac:dyDescent="0.3">
      <c r="D661" s="58"/>
      <c r="E661" s="57"/>
      <c r="H661" s="15"/>
      <c r="I661" s="15"/>
      <c r="J661" s="15"/>
      <c r="K661" s="15"/>
      <c r="L661" s="15"/>
    </row>
    <row r="662" spans="4:12" x14ac:dyDescent="0.3">
      <c r="D662" s="58"/>
      <c r="E662" s="57"/>
      <c r="H662" s="15"/>
      <c r="I662" s="15"/>
      <c r="J662" s="15"/>
      <c r="K662" s="15"/>
      <c r="L662" s="15"/>
    </row>
    <row r="663" spans="4:12" x14ac:dyDescent="0.3">
      <c r="D663" s="58"/>
      <c r="E663" s="57"/>
      <c r="H663" s="15"/>
      <c r="I663" s="15"/>
      <c r="J663" s="15"/>
      <c r="K663" s="15"/>
      <c r="L663" s="15"/>
    </row>
    <row r="664" spans="4:12" x14ac:dyDescent="0.3">
      <c r="D664" s="58"/>
      <c r="E664" s="57"/>
      <c r="H664" s="15"/>
      <c r="I664" s="15"/>
      <c r="J664" s="15"/>
      <c r="K664" s="15"/>
      <c r="L664" s="15"/>
    </row>
    <row r="665" spans="4:12" x14ac:dyDescent="0.3">
      <c r="D665" s="58"/>
      <c r="E665" s="57"/>
      <c r="H665" s="15"/>
      <c r="I665" s="15"/>
      <c r="J665" s="15"/>
      <c r="K665" s="15"/>
      <c r="L665" s="15"/>
    </row>
    <row r="666" spans="4:12" x14ac:dyDescent="0.3">
      <c r="D666" s="58"/>
      <c r="E666" s="57"/>
      <c r="H666" s="15"/>
      <c r="I666" s="15"/>
      <c r="J666" s="15"/>
      <c r="K666" s="15"/>
      <c r="L666" s="15"/>
    </row>
    <row r="667" spans="4:12" x14ac:dyDescent="0.3">
      <c r="D667" s="58"/>
      <c r="E667" s="57"/>
      <c r="H667" s="15"/>
      <c r="I667" s="15"/>
      <c r="J667" s="15"/>
      <c r="K667" s="15"/>
      <c r="L667" s="15"/>
    </row>
    <row r="668" spans="4:12" x14ac:dyDescent="0.3">
      <c r="D668" s="58"/>
      <c r="E668" s="57"/>
      <c r="H668" s="15"/>
      <c r="I668" s="15"/>
      <c r="J668" s="15"/>
      <c r="K668" s="15"/>
      <c r="L668" s="15"/>
    </row>
    <row r="669" spans="4:12" x14ac:dyDescent="0.3">
      <c r="D669" s="58"/>
      <c r="E669" s="58"/>
      <c r="H669" s="15"/>
      <c r="I669" s="15"/>
      <c r="J669" s="15"/>
      <c r="K669" s="15"/>
      <c r="L669" s="15"/>
    </row>
    <row r="670" spans="4:12" x14ac:dyDescent="0.3">
      <c r="D670" s="58"/>
      <c r="E670" s="57"/>
      <c r="H670" s="15"/>
      <c r="I670" s="15"/>
      <c r="J670" s="15"/>
      <c r="K670" s="15"/>
      <c r="L670" s="15"/>
    </row>
    <row r="671" spans="4:12" x14ac:dyDescent="0.3">
      <c r="D671" s="58"/>
      <c r="E671" s="57"/>
      <c r="H671" s="15"/>
      <c r="I671" s="15"/>
      <c r="J671" s="15"/>
      <c r="K671" s="15"/>
      <c r="L671" s="15"/>
    </row>
    <row r="672" spans="4:12" x14ac:dyDescent="0.3">
      <c r="D672" s="58"/>
      <c r="E672" s="57"/>
      <c r="H672" s="15"/>
      <c r="I672" s="15"/>
      <c r="J672" s="15"/>
      <c r="K672" s="15"/>
      <c r="L672" s="15"/>
    </row>
    <row r="673" spans="4:12" x14ac:dyDescent="0.3">
      <c r="D673" s="58"/>
      <c r="E673" s="58"/>
      <c r="H673" s="15"/>
      <c r="I673" s="15"/>
      <c r="J673" s="15"/>
      <c r="K673" s="15"/>
      <c r="L673" s="15"/>
    </row>
    <row r="674" spans="4:12" x14ac:dyDescent="0.3">
      <c r="D674" s="58"/>
      <c r="E674" s="58"/>
      <c r="H674" s="15"/>
      <c r="I674" s="15"/>
      <c r="J674" s="15"/>
      <c r="K674" s="15"/>
      <c r="L674" s="15"/>
    </row>
    <row r="675" spans="4:12" x14ac:dyDescent="0.3">
      <c r="D675" s="58"/>
      <c r="E675" s="58"/>
      <c r="H675" s="15"/>
      <c r="I675" s="15"/>
      <c r="J675" s="15"/>
      <c r="K675" s="15"/>
      <c r="L675" s="15"/>
    </row>
    <row r="676" spans="4:12" x14ac:dyDescent="0.3">
      <c r="D676" s="58"/>
      <c r="E676" s="58"/>
      <c r="H676" s="15"/>
      <c r="I676" s="15"/>
      <c r="J676" s="15"/>
      <c r="K676" s="15"/>
      <c r="L676" s="15"/>
    </row>
    <row r="677" spans="4:12" x14ac:dyDescent="0.3">
      <c r="D677" s="58"/>
      <c r="E677" s="58"/>
      <c r="H677" s="15"/>
      <c r="I677" s="15"/>
      <c r="J677" s="15"/>
      <c r="K677" s="15"/>
      <c r="L677" s="15"/>
    </row>
    <row r="678" spans="4:12" x14ac:dyDescent="0.3">
      <c r="D678" s="58"/>
      <c r="E678" s="58"/>
      <c r="H678" s="15"/>
      <c r="I678" s="15"/>
      <c r="J678" s="15"/>
      <c r="K678" s="15"/>
      <c r="L678" s="15"/>
    </row>
    <row r="679" spans="4:12" x14ac:dyDescent="0.3">
      <c r="D679" s="58"/>
      <c r="E679" s="58"/>
      <c r="H679" s="15"/>
      <c r="I679" s="15"/>
      <c r="J679" s="15"/>
      <c r="K679" s="15"/>
      <c r="L679" s="15"/>
    </row>
    <row r="680" spans="4:12" x14ac:dyDescent="0.3">
      <c r="D680" s="58"/>
      <c r="E680" s="58"/>
      <c r="H680" s="15"/>
      <c r="I680" s="15"/>
      <c r="J680" s="15"/>
      <c r="K680" s="15"/>
      <c r="L680" s="15"/>
    </row>
    <row r="681" spans="4:12" x14ac:dyDescent="0.3">
      <c r="D681" s="58"/>
      <c r="E681" s="58"/>
      <c r="H681" s="15"/>
      <c r="I681" s="15"/>
      <c r="J681" s="15"/>
      <c r="K681" s="15"/>
      <c r="L681" s="15"/>
    </row>
    <row r="682" spans="4:12" x14ac:dyDescent="0.3">
      <c r="D682" s="58"/>
      <c r="E682" s="58"/>
      <c r="H682" s="15"/>
      <c r="I682" s="15"/>
      <c r="J682" s="15"/>
      <c r="K682" s="15"/>
      <c r="L682" s="15"/>
    </row>
    <row r="683" spans="4:12" x14ac:dyDescent="0.3">
      <c r="D683" s="58"/>
      <c r="E683" s="58"/>
      <c r="H683" s="15"/>
      <c r="I683" s="15"/>
      <c r="J683" s="15"/>
      <c r="K683" s="15"/>
      <c r="L683" s="15"/>
    </row>
    <row r="684" spans="4:12" x14ac:dyDescent="0.3">
      <c r="D684" s="58"/>
      <c r="E684" s="58"/>
      <c r="H684" s="15"/>
      <c r="I684" s="15"/>
      <c r="J684" s="15"/>
      <c r="K684" s="15"/>
      <c r="L684" s="15"/>
    </row>
    <row r="685" spans="4:12" x14ac:dyDescent="0.3">
      <c r="D685" s="58"/>
      <c r="E685" s="58"/>
      <c r="H685" s="15"/>
      <c r="I685" s="15"/>
      <c r="J685" s="15"/>
      <c r="K685" s="15"/>
      <c r="L685" s="15"/>
    </row>
    <row r="686" spans="4:12" x14ac:dyDescent="0.3">
      <c r="D686" s="58"/>
      <c r="E686" s="58"/>
      <c r="H686" s="15"/>
      <c r="I686" s="15"/>
      <c r="J686" s="15"/>
      <c r="K686" s="15"/>
      <c r="L686" s="15"/>
    </row>
    <row r="687" spans="4:12" x14ac:dyDescent="0.3">
      <c r="D687" s="58"/>
      <c r="E687" s="58"/>
      <c r="H687" s="15"/>
      <c r="I687" s="15"/>
      <c r="J687" s="15"/>
      <c r="K687" s="15"/>
      <c r="L687" s="15"/>
    </row>
    <row r="688" spans="4:12" x14ac:dyDescent="0.3">
      <c r="D688" s="58"/>
      <c r="E688" s="58"/>
      <c r="H688" s="15"/>
      <c r="I688" s="15"/>
      <c r="J688" s="15"/>
      <c r="K688" s="15"/>
      <c r="L688" s="15"/>
    </row>
    <row r="689" spans="4:12" x14ac:dyDescent="0.3">
      <c r="D689" s="58"/>
      <c r="E689" s="58"/>
      <c r="H689" s="15"/>
      <c r="I689" s="15"/>
      <c r="J689" s="15"/>
      <c r="K689" s="15"/>
      <c r="L689" s="15"/>
    </row>
    <row r="690" spans="4:12" x14ac:dyDescent="0.3">
      <c r="D690" s="58"/>
      <c r="E690" s="58"/>
      <c r="H690" s="15"/>
      <c r="I690" s="15"/>
      <c r="J690" s="15"/>
      <c r="K690" s="15"/>
      <c r="L690" s="15"/>
    </row>
    <row r="714" spans="4:24" s="59" customFormat="1" x14ac:dyDescent="0.3">
      <c r="D714" s="15"/>
      <c r="E714" s="15"/>
      <c r="F714" s="60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</row>
  </sheetData>
  <mergeCells count="3">
    <mergeCell ref="I5:J5"/>
    <mergeCell ref="K5:L5"/>
    <mergeCell ref="D4:M4"/>
  </mergeCells>
  <pageMargins left="0.7" right="0.7" top="0.75" bottom="0.75" header="0.3" footer="0.3"/>
  <pageSetup paperSize="9" scale="36" fitToHeight="0" orientation="portrait" r:id="rId1"/>
  <rowBreaks count="3" manualBreakCount="3">
    <brk id="128" min="3" max="12" man="1"/>
    <brk id="273" min="3" max="12" man="1"/>
    <brk id="375" min="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VV+ROZPOČET</vt:lpstr>
      <vt:lpstr>'VV+ROZPOČET'!Oblast_tisku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Brožek</dc:creator>
  <cp:lastModifiedBy>Petr Paťha</cp:lastModifiedBy>
  <cp:lastPrinted>2024-10-24T15:13:13Z</cp:lastPrinted>
  <dcterms:created xsi:type="dcterms:W3CDTF">2024-07-22T14:54:06Z</dcterms:created>
  <dcterms:modified xsi:type="dcterms:W3CDTF">2025-03-31T12:32:34Z</dcterms:modified>
</cp:coreProperties>
</file>